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76" windowWidth="9720" windowHeight="6030" tabRatio="599" activeTab="0"/>
  </bookViews>
  <sheets>
    <sheet name="SUM OF ALL" sheetId="1" r:id="rId1"/>
    <sheet name="SUM OF 1-4" sheetId="2" state="hidden" r:id="rId2"/>
    <sheet name="SUM OF 5-8" sheetId="3" state="hidden" r:id="rId3"/>
    <sheet name="1-1 FLT Altadena" sheetId="4" r:id="rId4"/>
    <sheet name="2-1 FLD Pickens" sheetId="5" r:id="rId5"/>
    <sheet name="2-2 FLD S. Clarita" sheetId="6" r:id="rId6"/>
    <sheet name="2-3a FLD Longden" sheetId="7" r:id="rId7"/>
    <sheet name="2-3b FLD-SUR Longden" sheetId="8" r:id="rId8"/>
    <sheet name="2-4 FLD Eaton" sheetId="9" r:id="rId9"/>
    <sheet name="2-5 FLD San Dimas" sheetId="10" r:id="rId10"/>
    <sheet name="2-6 FLD Imperial" sheetId="11" r:id="rId11"/>
    <sheet name="2-7 FLD 83rd St" sheetId="12" r:id="rId12"/>
    <sheet name="3-1 OSD L Central" sheetId="13" r:id="rId13"/>
    <sheet name="3-2 OSD U Central" sheetId="14" r:id="rId14"/>
    <sheet name="4-1a RD MD1 Baldwin" sheetId="15" r:id="rId15"/>
    <sheet name="4-1b RD MD1 Trees" sheetId="16" r:id="rId16"/>
    <sheet name="4-1c RD MD1 Baldwin Fleet" sheetId="17" r:id="rId17"/>
    <sheet name="4-2 RD RD116-416" sheetId="18" r:id="rId18"/>
    <sheet name="4-3 RD RD117-417-517" sheetId="19" r:id="rId19"/>
    <sheet name="4-4 RD RD514" sheetId="20" r:id="rId20"/>
    <sheet name="4-5 RD RD119-519" sheetId="21" r:id="rId21"/>
    <sheet name="4-6 RD RD518" sheetId="22" r:id="rId22"/>
    <sheet name="5-1a RD MD3 Westchester" sheetId="23" r:id="rId23"/>
    <sheet name="5-1b RD MD3 Const" sheetId="24" r:id="rId24"/>
    <sheet name="5-1c RD Westchester-Fleet" sheetId="25" r:id="rId25"/>
    <sheet name="5-1d RD RD233-333-433" sheetId="26" r:id="rId26"/>
    <sheet name="5-2 RD RD339-539" sheetId="27" r:id="rId27"/>
    <sheet name="5-3 RD RD232A" sheetId="28" r:id="rId28"/>
    <sheet name="5-4 RD RD232A" sheetId="29" r:id="rId29"/>
    <sheet name="5-5 RD RD336" sheetId="30" r:id="rId30"/>
    <sheet name="6-1a RD MD4 Hollydale" sheetId="31" r:id="rId31"/>
    <sheet name="6-1b RD Hollydale-Fleet" sheetId="32" r:id="rId32"/>
    <sheet name="6-1c RD MD4 Const Permit" sheetId="33" r:id="rId33"/>
    <sheet name="6-1d RD MD4 Survey" sheetId="34" r:id="rId34"/>
    <sheet name="6-2 RD RD142" sheetId="35" r:id="rId35"/>
    <sheet name="6-3 RD RD141-241" sheetId="36" r:id="rId36"/>
    <sheet name="6-4 RD RD146-446" sheetId="37" r:id="rId37"/>
    <sheet name="7-1a RD MD5" sheetId="38" r:id="rId38"/>
    <sheet name="7-1b RD Palmdale-Fleet" sheetId="39" r:id="rId39"/>
    <sheet name="7-1c RD MD5 RD559" sheetId="40" r:id="rId40"/>
    <sheet name="7-1d RD OSD Paint" sheetId="41" r:id="rId41"/>
    <sheet name="7-2 RD RD551" sheetId="42" r:id="rId42"/>
    <sheet name="7-3 RD RD553" sheetId="43" r:id="rId43"/>
    <sheet name="7-4 RD RD555" sheetId="44" r:id="rId44"/>
    <sheet name="7-5 RD RD556" sheetId="45" r:id="rId45"/>
    <sheet name="7-6 RD RD557" sheetId="46" r:id="rId46"/>
    <sheet name="7-7 RD RD558" sheetId="47" r:id="rId47"/>
    <sheet name="8-1 SUR Saticoy" sheetId="48" r:id="rId48"/>
  </sheets>
  <definedNames>
    <definedName name="_xlnm.Print_Area" localSheetId="3">'1-1 FLT Altadena'!$A$1:$K$38</definedName>
    <definedName name="_xlnm.Print_Area" localSheetId="4">'2-1 FLD Pickens'!$A$1:$K$38</definedName>
    <definedName name="_xlnm.Print_Area" localSheetId="5">'2-2 FLD S. Clarita'!$A$1:$K$38</definedName>
    <definedName name="_xlnm.Print_Area" localSheetId="6">'2-3a FLD Longden'!$A$1:$K$38</definedName>
    <definedName name="_xlnm.Print_Area" localSheetId="7">'2-3b FLD-SUR Longden'!$A$1:$K$38</definedName>
    <definedName name="_xlnm.Print_Area" localSheetId="8">'2-4 FLD Eaton'!$A$1:$K$38</definedName>
    <definedName name="_xlnm.Print_Area" localSheetId="9">'2-5 FLD San Dimas'!$A$1:$K$38</definedName>
    <definedName name="_xlnm.Print_Area" localSheetId="10">'2-6 FLD Imperial'!$A$1:$K$38</definedName>
    <definedName name="_xlnm.Print_Area" localSheetId="11">'2-7 FLD 83rd St'!$A$1:$K$38</definedName>
    <definedName name="_xlnm.Print_Area" localSheetId="12">'3-1 OSD L Central'!$A$1:$K$38</definedName>
    <definedName name="_xlnm.Print_Area" localSheetId="13">'3-2 OSD U Central'!$A$1:$K$38</definedName>
    <definedName name="_xlnm.Print_Area" localSheetId="14">'4-1a RD MD1 Baldwin'!$A$1:$K$38</definedName>
    <definedName name="_xlnm.Print_Area" localSheetId="15">'4-1b RD MD1 Trees'!$A$1:$K$38</definedName>
    <definedName name="_xlnm.Print_Area" localSheetId="16">'4-1c RD MD1 Baldwin Fleet'!$A$1:$K$38</definedName>
    <definedName name="_xlnm.Print_Area" localSheetId="17">'4-2 RD RD116-416'!$A$1:$K$38</definedName>
    <definedName name="_xlnm.Print_Area" localSheetId="18">'4-3 RD RD117-417-517'!$A$1:$K$38</definedName>
    <definedName name="_xlnm.Print_Area" localSheetId="19">'4-4 RD RD514'!$A$1:$K$38</definedName>
    <definedName name="_xlnm.Print_Area" localSheetId="20">'4-5 RD RD119-519'!$A$1:$K$38</definedName>
    <definedName name="_xlnm.Print_Area" localSheetId="21">'4-6 RD RD518'!$A$1:$K$38</definedName>
    <definedName name="_xlnm.Print_Area" localSheetId="22">'5-1a RD MD3 Westchester'!$A$1:$K$38</definedName>
    <definedName name="_xlnm.Print_Area" localSheetId="23">'5-1b RD MD3 Const'!$A$1:$K$38</definedName>
    <definedName name="_xlnm.Print_Area" localSheetId="24">'5-1c RD Westchester-Fleet'!$A$1:$K$38</definedName>
    <definedName name="_xlnm.Print_Area" localSheetId="25">'5-1d RD RD233-333-433'!$A$1:$K$38</definedName>
    <definedName name="_xlnm.Print_Area" localSheetId="26">'5-2 RD RD339-539'!$A$1:$K$38</definedName>
    <definedName name="_xlnm.Print_Area" localSheetId="27">'5-3 RD RD232A'!$A$1:$K$38</definedName>
    <definedName name="_xlnm.Print_Area" localSheetId="28">'5-4 RD RD232A'!$A$1:$K$38</definedName>
    <definedName name="_xlnm.Print_Area" localSheetId="29">'5-5 RD RD336'!$A$1:$K$38</definedName>
    <definedName name="_xlnm.Print_Area" localSheetId="30">'6-1a RD MD4 Hollydale'!$A$1:$K$38</definedName>
    <definedName name="_xlnm.Print_Area" localSheetId="31">'6-1b RD Hollydale-Fleet'!$A$1:$K$38</definedName>
    <definedName name="_xlnm.Print_Area" localSheetId="32">'6-1c RD MD4 Const Permit'!$A$1:$K$38</definedName>
    <definedName name="_xlnm.Print_Area" localSheetId="33">'6-1d RD MD4 Survey'!$A$1:$K$38</definedName>
    <definedName name="_xlnm.Print_Area" localSheetId="34">'6-2 RD RD142'!$A$1:$K$38</definedName>
    <definedName name="_xlnm.Print_Area" localSheetId="35">'6-3 RD RD141-241'!$A$1:$K$38</definedName>
    <definedName name="_xlnm.Print_Area" localSheetId="36">'6-4 RD RD146-446'!$A$1:$K$38</definedName>
    <definedName name="_xlnm.Print_Area" localSheetId="37">'7-1a RD MD5'!$A$1:$K$38</definedName>
    <definedName name="_xlnm.Print_Area" localSheetId="38">'7-1b RD Palmdale-Fleet'!$A$1:$K$38</definedName>
    <definedName name="_xlnm.Print_Area" localSheetId="39">'7-1c RD MD5 RD559'!$A$1:$K$38</definedName>
    <definedName name="_xlnm.Print_Area" localSheetId="40">'7-1d RD OSD Paint'!$A$1:$K$38</definedName>
    <definedName name="_xlnm.Print_Area" localSheetId="41">'7-2 RD RD551'!$A$1:$K$38</definedName>
    <definedName name="_xlnm.Print_Area" localSheetId="42">'7-3 RD RD553'!$A$1:$K$38</definedName>
    <definedName name="_xlnm.Print_Area" localSheetId="43">'7-4 RD RD555'!$A$1:$K$38</definedName>
    <definedName name="_xlnm.Print_Area" localSheetId="44">'7-5 RD RD556'!$A$1:$K$38</definedName>
    <definedName name="_xlnm.Print_Area" localSheetId="45">'7-6 RD RD557'!$A$1:$K$38</definedName>
    <definedName name="_xlnm.Print_Area" localSheetId="46">'7-7 RD RD558'!$A$1:$K$38</definedName>
    <definedName name="_xlnm.Print_Area" localSheetId="47">'8-1 SUR Saticoy'!$A$1:$K$38</definedName>
    <definedName name="_xlnm.Print_Area" localSheetId="1">'SUM OF 1-4'!$A$1:$M$39</definedName>
    <definedName name="_xlnm.Print_Area" localSheetId="2">'SUM OF 5-8'!$A$1:$M$39</definedName>
    <definedName name="_xlnm.Print_Area" localSheetId="0">'SUM OF ALL'!$A$1:$M$43</definedName>
  </definedNames>
  <calcPr fullCalcOnLoad="1"/>
</workbook>
</file>

<file path=xl/sharedStrings.xml><?xml version="1.0" encoding="utf-8"?>
<sst xmlns="http://schemas.openxmlformats.org/spreadsheetml/2006/main" count="1661" uniqueCount="203">
  <si>
    <t>$</t>
  </si>
  <si>
    <t>HOURLY</t>
  </si>
  <si>
    <t>PROPOSER:___________________________________</t>
  </si>
  <si>
    <t>POSITION/TITLE *</t>
  </si>
  <si>
    <t>SUN</t>
  </si>
  <si>
    <t>MON</t>
  </si>
  <si>
    <t>TUE</t>
  </si>
  <si>
    <t>WED</t>
  </si>
  <si>
    <t>THU</t>
  </si>
  <si>
    <t>FRI</t>
  </si>
  <si>
    <t>SAT</t>
  </si>
  <si>
    <t>HOURS PER DAY</t>
  </si>
  <si>
    <t>HOURS</t>
  </si>
  <si>
    <t>PER WEEK</t>
  </si>
  <si>
    <t>COST</t>
  </si>
  <si>
    <t>Comments/Notes:</t>
  </si>
  <si>
    <t>*     All employees shown must be FULL-TIME employees of the proposer, unless exemption to use Part-Time employees has been granted by the County.</t>
  </si>
  <si>
    <t>(LIST EACH EMPLOYEE SEPARATELY)</t>
  </si>
  <si>
    <t>(1) Vacations, Sick Leave, Holiday</t>
  </si>
  <si>
    <t>(3) Payroll Taxes &amp; Workers' Compensation</t>
  </si>
  <si>
    <t>(4) Welfare and Pension</t>
  </si>
  <si>
    <t xml:space="preserve">(5) Equipment Costs </t>
  </si>
  <si>
    <t>(6) Service and Supply Costs</t>
  </si>
  <si>
    <t>(7) General and Administrative Costs</t>
  </si>
  <si>
    <t>(8) Profit</t>
  </si>
  <si>
    <t>ANNUAL</t>
  </si>
  <si>
    <t>Total Annual Salaries</t>
  </si>
  <si>
    <t>Total  Annual Employee Benefits (1+2+3+4)</t>
  </si>
  <si>
    <t>Total Annual Other Costs (5+6+7+8)</t>
  </si>
  <si>
    <t xml:space="preserve">TOTAL ANNUAL PRICE </t>
  </si>
  <si>
    <t xml:space="preserve">                FORM LW-8</t>
  </si>
  <si>
    <t xml:space="preserve">The above information was complied from records that are available to me at this time and I declare under penalty of perjury that the information is true and accurate within the requirements of the proposal. </t>
  </si>
  <si>
    <t>Name of Proposer</t>
  </si>
  <si>
    <t>Signature</t>
  </si>
  <si>
    <t>Date</t>
  </si>
  <si>
    <t>STAFFING PLAN AND COST METHODOLOGY FOR CONTRACT:</t>
  </si>
  <si>
    <t xml:space="preserve">**    Living wage rate shall be at least $11.84 per hour.      </t>
  </si>
  <si>
    <t>***  Minimum cost for health insurance is $2.20/hour if hourly wage rate is between $9.64 and $11.84, unless exemption from Living Wage requirements has been granted by the County.</t>
  </si>
  <si>
    <t>WAGE RATE**</t>
  </si>
  <si>
    <t>(2) Health Insurance ***</t>
  </si>
  <si>
    <t>Note:  This cost methodology is to show, in detail, how the Proposer arrived at the proposed contract price.  This methodology is to reflect employee classifications to be used (e.g., landscape maintenance laborer, working supervisor, etc.); hours to be worked daily, weekly, and annually by each classification; hourly and annual wages to be paid to each classification; estimated annual payroll taxes; estimated annual allowances for vacation, sick, holiday, health and welfare, and pension.  Proposer's costs for insurance, supplies, equipment, overhead, and any other miscellaneous costs are to be shown as requested.  These costs, plus the gross labor costs and projected profit, must match the total to the Proposer's annual price as quoted in Form PW-2, Schedule of Prices.  When there is a discrepancy between the price quoted in Form PW-2, Schedule of Prices, and this cost methodology, Form LW-8, the correctly calculated price indicated in Form PW-2, Schedule of Prices, shall prevail.</t>
  </si>
  <si>
    <t xml:space="preserve">*This minimum does NOT include time for the Contractor to perform the other incremental cleaning requirements (weekly, monthly, quarterly, semiannual, and annual). </t>
  </si>
  <si>
    <t>Required Service Hours, Days, and Staffing</t>
  </si>
  <si>
    <t>Minimum Required Number of Staff*: 1</t>
  </si>
  <si>
    <t>**Travel Time between county facilities MUST be paid at applicable Living Wage rates.</t>
  </si>
  <si>
    <t>Hour of Service from: 6:30am to 3:00pm</t>
  </si>
  <si>
    <t>Days of Service: Monday through Friday</t>
  </si>
  <si>
    <t>Janitorial Services (2009-PA011) for: Upper Central Yard - 2275 Alcazar St. Los Angeles, CA 90033</t>
  </si>
  <si>
    <t>Janitorial Services (2009-PA011) for: Lower Central Yard - 1525/1537 Alcazar St. Los Angeles, CA 90033</t>
  </si>
  <si>
    <t>Days of Service: Monday through Thursday</t>
  </si>
  <si>
    <t>Hour of Service from: 9:00am to 12:00pm</t>
  </si>
  <si>
    <t>Janitorial Services (2009-PA011) for: Longden Yard - 160 E. Longden Ave, Irvwindale CA 91706</t>
  </si>
  <si>
    <t>Janitorial Services (2009-PA011) for: Longden Yard - Survey - 160 E. Longden Ave, Building #8, Irvwindale CA 91706</t>
  </si>
  <si>
    <t>Janitorial Services (2009-PA011) for: Eaton Yard - 2986 New York Drive, Pasadena CA 91107</t>
  </si>
  <si>
    <t>Hour of Service between: 7:30am to 10:30am</t>
  </si>
  <si>
    <t>Days of Service: Tuesday and Thursday</t>
  </si>
  <si>
    <t>Hour of Service from: 12:00pm to 1:30pm</t>
  </si>
  <si>
    <t>Hour of Service between: 6:30am to 11:00am</t>
  </si>
  <si>
    <t>Janitorial Services (2009-PA011) for: Imperial Yard - 5525 East Imperial yard, South Gate CA 90280</t>
  </si>
  <si>
    <t>Days of Service: Monday and Thursday</t>
  </si>
  <si>
    <t>Janitorial Services (2009-PA011) for: Pickens Yard - 4628 Briggs Street, La Cresenta, CA 91214</t>
  </si>
  <si>
    <t>Hour of Service between: 7:30am to 3:30pm</t>
  </si>
  <si>
    <t>Hour of Service from: 12:00pm to 1:00pm</t>
  </si>
  <si>
    <t>Janitorial Services (2009-PA011) for: 83rd Street Yard- 5520 West 83rd St, Los Angeles, CA 91350</t>
  </si>
  <si>
    <t>Janitorial Services (2009-PA011) for: Santa Clarita Yard- 21190 Centre Pointe Parkway, Santa Clarita, CA 91350</t>
  </si>
  <si>
    <t>Hour of Service between: 8:00am to 10:00am</t>
  </si>
  <si>
    <t>Janitorial Services (2009-PA011) for: San Dimas Yard - 118 Pony Express Drive, San Dimas, CA 91733</t>
  </si>
  <si>
    <t>Hour of Service from: 7:00am to 8:00am</t>
  </si>
  <si>
    <t>Hour of Service from: 7:30am to 9:00am</t>
  </si>
  <si>
    <t>Janitorial Services (2009-PA011) for: Altadena Shop - 252 West Mountain View St, Altadena, CA 91001</t>
  </si>
  <si>
    <t xml:space="preserve">Minimum Daily Required Hours of Janitorial Services for this Locations: 1.5hr/day* </t>
  </si>
  <si>
    <t>Janitorial Services (2009-PA011) for: MD1-Baldwin Park Yard - 14747 E. Ramona Blvd., Baldwin Park, CA 91706</t>
  </si>
  <si>
    <t>Hour of Service between: Mon-Thur. 6:30am to 4:00pm, Friday 6:30am to 3:00pm</t>
  </si>
  <si>
    <t>Janitorial Services (2009-PA011) for: Westchester Shop-Fleet - 5530 West 83rd Street, Los Angeles, CA 90045</t>
  </si>
  <si>
    <t>Janitorial Services (2009-PA011) for: Hollydale Shop-Fleet - 11282 S. Garfield Ave. Downey, CA 90242</t>
  </si>
  <si>
    <t>Hour of Service between: 7:00am to 3:00pm</t>
  </si>
  <si>
    <t>Hour of Service between: After 4:00pm</t>
  </si>
  <si>
    <t>Janitorial Services (2009-PA011) for: MD1-Trees - 14747 E. Ramona Blvd., Baldwin Park, CA 91706</t>
  </si>
  <si>
    <t>Janitorial Services (2009-PA011) for: Baldwin Park Shop-Fleet - 14747 E. Ramona Blvd., Baldwin Park, CA 91706</t>
  </si>
  <si>
    <t>Janitorial Services (2009-PA011) for: RD 116/416- 14929 E. Proctor Ave., La Puente, CA 91744</t>
  </si>
  <si>
    <t>Janitorial Services (2009-PA011) for: RD 117/417/517- 19865 Walnut Dr., Walnut, CA 91789</t>
  </si>
  <si>
    <t>Janitorial Services (2009-PA011) for: RD 514 (Dunsmore Ave)- 3916 Dunsmore Ave., La Crescentra, CA 91214</t>
  </si>
  <si>
    <t>Janitorial Services (2009-PA011) for: RD 119/519- 5213 N. Encinita Ave., Temple City, CA 91780</t>
  </si>
  <si>
    <t>Janitorial Services (2009-PA011) for: RD 518- 161 N. Valencia St., Glendora, CA 91740</t>
  </si>
  <si>
    <t>Janitorial Services (2009-PA011) for: MD3-Westchester Yard - 5530 West 83rd Street, Los Angeles, CA 90045</t>
  </si>
  <si>
    <t>Janitorial Services (2009-PA011) for: MD3-Construction - 5530 West 83rd Street, Los Angeles, CA 90045</t>
  </si>
  <si>
    <t>Janitorial Services (2009-PA011) for: RD 233/333/433 - 5530 West 83rd Street, Los Angeles, CA 90045</t>
  </si>
  <si>
    <t>Janitorial Services (2009-PA011) for: RD 339/539 (Agoura) - 29773 West Mullholland Hwy., Agoura, CA 91301</t>
  </si>
  <si>
    <t>Janitorial Services (2009-PA011) for: RD 232A (Lawndale) - 4055 West Marine Ave., Lawndale, CA 90260</t>
  </si>
  <si>
    <t>Janitorial Services (2009-PA011) for: RD 232A (Lomita) - 24309 Walnut Street, Lomita, CA 90717</t>
  </si>
  <si>
    <t>Janitorial Services (2009-PA011) for: RD 336 (Malibu) - 3637 Winter Canyon Road, Malibu, CA 90265</t>
  </si>
  <si>
    <t>Janitorial Services (2009-PA011) for: MD4 Hollydale Yard - 11282 S. Garfield Ave. Downey, CA 90242</t>
  </si>
  <si>
    <t>Janitorial Services (2009-PA011) for: MD4 Construction Permit Office - 11282 S. Garfield Ave. Downey, CA 90242</t>
  </si>
  <si>
    <t>Janitorial Services (2009-PA011) for: MD4 Survey - 11282 S. Garfield Ave. Downey, CA 90242</t>
  </si>
  <si>
    <t>Janitorial Services (2009-PA011) for: RD 142 - 4303 Eugene St, Los Angeles, CA 90022</t>
  </si>
  <si>
    <t>Janitorial Services (2009-PA011) for: RD 141/241 - 2120 East 90th St., Los Angeles, CA 90002</t>
  </si>
  <si>
    <t>Janitorial Services (2009-PA011) for: RD 146/446 - 9521 E. Beverly Blvd., Pico Rivera, CA 90660</t>
  </si>
  <si>
    <t>Janitorial Services (2009-PA011) for: MD5 Main Office - 38126 Sierra Hwy., Palmdale, CA 93550</t>
  </si>
  <si>
    <t>Janitorial Services (2009-PA011) for: Palmdale Shop-Fleet - 38126 Sierra Hwy., Palmdale, CA 93550</t>
  </si>
  <si>
    <t>Janitorial Services (2009-PA011) for: MD5-RD 559 (Tree Crew) - 38126 Sierra Hwy., Palmdale, CA 93550</t>
  </si>
  <si>
    <t>Janitorial Services (2009-PA011) for: RD 551 - 4859 West Ave L-12, Quartz Hills, CA 93536</t>
  </si>
  <si>
    <t>Janitorial Services (2009-PA011) for: RD 553 - 17931 Sierra Highway, Canyon County, CA 91351</t>
  </si>
  <si>
    <t>Janitorial Services (2009-PA011) for: RD 555 - 17341 East Ave. J, Lancaster, CA 93535</t>
  </si>
  <si>
    <t>Janitorial Services (2009-PA011) for: RD 556 - 27624 Parker Road, Castaic, CA 91310</t>
  </si>
  <si>
    <t>Janitorial Services (2009-PA011) for: RD 557 - 38126 N. Sierra Hwy, Palmdale, CA 93550</t>
  </si>
  <si>
    <t>Janitorial Services (2009-PA011) for: RD 558 - 8505 E Ave. T, Little Rock, CA 93543</t>
  </si>
  <si>
    <t>Janitorial Services (2009-PA011) for: Saticoy Yard - 13436 Saticoy St., North Hollywood, CA 91605</t>
  </si>
  <si>
    <t>Minimum Required Hours Per Day*:  1 hr/day</t>
  </si>
  <si>
    <t>Minimum Daily Required Hours of Janitorial Services for this Locations: 1 hr/day*</t>
  </si>
  <si>
    <t>Minimum Required Hours Per Day*:  3 hrs/day</t>
  </si>
  <si>
    <t>Minimum Daily Required Hours of Janitorial Services for this Locations: 3 hrs/day*</t>
  </si>
  <si>
    <t>Minimum Required Hours Per Day*:  15 mins/day</t>
  </si>
  <si>
    <t>Minimum Daily Required Hours of Janitorial Services for this Locations: 15 mins/day*</t>
  </si>
  <si>
    <t>Minimum Required Hours Per Day*:  1.5 hrs/day</t>
  </si>
  <si>
    <t>Minimum Daily Required Hours of Janitorial Services for this Locations: 1.5 hrs/day*</t>
  </si>
  <si>
    <t>Minimum Required Hours Per Day*:  4 hrs/day</t>
  </si>
  <si>
    <t>Minimum Daily Required Hours of Janitorial Services for this Locations: 4 hrs/day*</t>
  </si>
  <si>
    <t>Minimum Required Hours Per Day*:  8 hrs/day</t>
  </si>
  <si>
    <t>Minimum Daily Required Hours of Janitorial Services for this Locations: 8 hrs/day*</t>
  </si>
  <si>
    <t xml:space="preserve">Minimum Daily Required Hours of Janitorial Services for this Locations: 1.5 hrs/day* </t>
  </si>
  <si>
    <t>Days of Service: Monday through Thursday and Every Other Friday</t>
  </si>
  <si>
    <t>Hour of Service between: 7:00am to 2:00pm</t>
  </si>
  <si>
    <t>Hour of Service between: 4:00pm to 10:00pm</t>
  </si>
  <si>
    <t>Minimum Required Hours Per Day*:  2 hrs/day</t>
  </si>
  <si>
    <t xml:space="preserve">Minimum Daily Required Hours of Janitorial Services for this Locations: 2 hrs/day* </t>
  </si>
  <si>
    <t>Hour of Service between: 7:00am to 3:30pm</t>
  </si>
  <si>
    <t>Minimum Daily Required Hours of Janitorial Services for this Locations: 2 hrs/day*</t>
  </si>
  <si>
    <t>Hour of Service from: 5:00pm to 12:00am</t>
  </si>
  <si>
    <t xml:space="preserve">Minimum Daily Required Hours of Janitorial Services for this Locations: 4 hrs/day* </t>
  </si>
  <si>
    <t>Minimum Required Number of Staff*: 2 (each staff - 2 hrs/day)</t>
  </si>
  <si>
    <t>Minimum Required Number of Staff*: 2 (each staff - 1 hrs/day)</t>
  </si>
  <si>
    <t>Minimum Required Number of Staff*: 2 (each staff - 1.5 hrs/day)</t>
  </si>
  <si>
    <t>Minimum Required Hours Per Day*:  3 hr/day</t>
  </si>
  <si>
    <t>Minimum Daily Required Hours of Janitorial Services for this Locations: 3 hr/day*</t>
  </si>
  <si>
    <t>Minimum Daily Required Hours of Janitorial Services for this Locations: 4 hr/day*</t>
  </si>
  <si>
    <t>Minimum Required Number of Staff*: 2 (each staff - 1 hr/day)</t>
  </si>
  <si>
    <t>Minimum Required Number of Staff*: 2 (each staff - 3 hrs/day)</t>
  </si>
  <si>
    <t>Minimum Required Hours Per Day*:  6 hrs/day</t>
  </si>
  <si>
    <t>Minimum Daily Required Hours of Janitorial Services for this Locations: 6 hrs/day*</t>
  </si>
  <si>
    <t>Minimum Required Number of Staff*: 2 (each staff - 30mins/day)</t>
  </si>
  <si>
    <t>Hour of Service between: 7:00am to 11:00am</t>
  </si>
  <si>
    <t>Minimum Daily Required Hours of Janitorial Services for this Locations: 1 hrs/day*</t>
  </si>
  <si>
    <t>Days of Service: Monday through Friday and Every Other Friday</t>
  </si>
  <si>
    <t>Days of Service: Wednesday Only</t>
  </si>
  <si>
    <t>Minimum Daily Required Hours of Janitorial Services for this Locations: 45mins/week*</t>
  </si>
  <si>
    <t>Hour of Service between: 8:00am to 1:00pm</t>
  </si>
  <si>
    <t>Minimum Required Hours Per Day*:  45mins/week</t>
  </si>
  <si>
    <t>Hour of Service from: 12:00pm to 3:00pm</t>
  </si>
  <si>
    <t>Janitorial Services (2009-PA011)</t>
  </si>
  <si>
    <t>PROPOSER:__________________________________________________________</t>
  </si>
  <si>
    <t>SUM of Location 1-4</t>
  </si>
  <si>
    <t>SUM of Location 5-8</t>
  </si>
  <si>
    <t>TOTAL</t>
  </si>
  <si>
    <t>SUM OF ALL JANITORIAL HOURS</t>
  </si>
  <si>
    <t>TRAVEL TIME</t>
  </si>
  <si>
    <t>TOTAL HOURS</t>
  </si>
  <si>
    <t xml:space="preserve">                FORM LW-8 Location Number 1-1</t>
  </si>
  <si>
    <t xml:space="preserve">                FORM LW-8 Location Number 2-1</t>
  </si>
  <si>
    <t xml:space="preserve">                FORM LW-8 Location Number 2-2</t>
  </si>
  <si>
    <t xml:space="preserve">                FORM LW-8 Location Number 2-3a</t>
  </si>
  <si>
    <t xml:space="preserve">                FORM LW-8 Location Number 2-3b</t>
  </si>
  <si>
    <t xml:space="preserve">                FORM LW-8 Location Number 2-4</t>
  </si>
  <si>
    <t xml:space="preserve">                FORM LW-8 Location Number 2-5</t>
  </si>
  <si>
    <t xml:space="preserve">                FORM LW-8 Location Number 8-1</t>
  </si>
  <si>
    <t xml:space="preserve">                FORM LW-8 Location Number 7-7 </t>
  </si>
  <si>
    <t xml:space="preserve">                FORM LW-8 Location Number 7-6</t>
  </si>
  <si>
    <t xml:space="preserve">                FORM LW-8 Location Number 7-5</t>
  </si>
  <si>
    <t xml:space="preserve">                FORM LW-8 Location Number 7-4</t>
  </si>
  <si>
    <t xml:space="preserve">                FORM LW-8 Location Number 7-3 </t>
  </si>
  <si>
    <t xml:space="preserve">                FORM LW-8 Location Number 7-2</t>
  </si>
  <si>
    <t xml:space="preserve">                FORM LW-8 Location Number 7-1c</t>
  </si>
  <si>
    <t xml:space="preserve">                FORM LW-8 Location Number 7-1b</t>
  </si>
  <si>
    <t xml:space="preserve">                FORM LW-8 Location Number 7-1a</t>
  </si>
  <si>
    <t xml:space="preserve">                FORM LW-8 Location Number 6-4</t>
  </si>
  <si>
    <t xml:space="preserve">                FORM LW-8 Location Number 6-3</t>
  </si>
  <si>
    <t xml:space="preserve">                FORM LW-8 Location Number 6-2</t>
  </si>
  <si>
    <t xml:space="preserve">                FORM LW-8 Location Number 6-1d</t>
  </si>
  <si>
    <t xml:space="preserve">                FORM LW-8 Location Number 6-1c</t>
  </si>
  <si>
    <t xml:space="preserve">                FORM LW-8 Location Number 6-1b</t>
  </si>
  <si>
    <t xml:space="preserve">                FORM LW-8 Location Number 6-1a </t>
  </si>
  <si>
    <t xml:space="preserve">                FORM LW-8 Location Number 5-5</t>
  </si>
  <si>
    <t xml:space="preserve">                FORM LW-8 Location Number 5-4</t>
  </si>
  <si>
    <t xml:space="preserve">                FORM LW-8 Location Number 5-3</t>
  </si>
  <si>
    <t xml:space="preserve">                FORM LW-8 Location Number 5-2</t>
  </si>
  <si>
    <t xml:space="preserve">                FORM LW-8 Location Number 5-1d</t>
  </si>
  <si>
    <t xml:space="preserve">                FORM LW-8 Location Number 5-1c</t>
  </si>
  <si>
    <t xml:space="preserve">                FORM LW-8 Location Number 5-1b</t>
  </si>
  <si>
    <t xml:space="preserve">                FORM LW-8 Location Number 5-1a</t>
  </si>
  <si>
    <t xml:space="preserve">                FORM LW-8 Location Number 4-6</t>
  </si>
  <si>
    <t xml:space="preserve">                FORM LW-8 Location Number 4-5 </t>
  </si>
  <si>
    <t xml:space="preserve">                FORM LW-8 Location Number 4-4</t>
  </si>
  <si>
    <t xml:space="preserve">                FORM LW-8 Location Number 4-3</t>
  </si>
  <si>
    <t xml:space="preserve">                FORM LW-8 Location Number 4-2</t>
  </si>
  <si>
    <t xml:space="preserve">                FORM LW-8 Location Number 4-1c</t>
  </si>
  <si>
    <t xml:space="preserve">                FORM LW-8 Location Number 4-1b</t>
  </si>
  <si>
    <t xml:space="preserve">                FORM LW-8 Location Number 4-1a</t>
  </si>
  <si>
    <t xml:space="preserve">                FORM LW-8 Location Number 3-2</t>
  </si>
  <si>
    <t xml:space="preserve">                FORM LW-8 Location Number 3-1 </t>
  </si>
  <si>
    <t xml:space="preserve">                FORM LW-8 Location Number 2-7</t>
  </si>
  <si>
    <t xml:space="preserve">                FORM LW-8 Location Number 2-6</t>
  </si>
  <si>
    <t>Janitorial Services (2009-PA011) for: OSD Paint Shop - 38126 Sierra Hwy., Palmdale, CA 93550</t>
  </si>
  <si>
    <t xml:space="preserve">                FORM LW-8 Location Number 7-1d</t>
  </si>
  <si>
    <t>Minimum Annual Required Hours of Janitorial Services for ALL Locations: 24128 hrs/yr*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</si>
</sst>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5">
    <font>
      <sz val="10"/>
      <name val="Arial"/>
      <family val="0"/>
    </font>
    <font>
      <sz val="11"/>
      <name val="Arial"/>
      <family val="2"/>
    </font>
    <font>
      <sz val="14"/>
      <name val="Arial"/>
      <family val="2"/>
    </font>
    <font>
      <sz val="8"/>
      <name val="Arial"/>
      <family val="2"/>
    </font>
    <font>
      <b/>
      <sz val="8"/>
      <name val="Arial"/>
      <family val="2"/>
    </font>
    <font>
      <b/>
      <sz val="12"/>
      <name val="Arial"/>
      <family val="2"/>
    </font>
    <font>
      <b/>
      <sz val="9"/>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color indexed="10"/>
      <name val="Arial"/>
      <family val="2"/>
    </font>
    <font>
      <b/>
      <sz val="8"/>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8"/>
      <color rgb="FFFF0000"/>
      <name val="Arial"/>
      <family val="2"/>
    </font>
    <font>
      <b/>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thin"/>
      <bottom style="thin"/>
    </border>
    <border>
      <left style="thin"/>
      <right style="thin"/>
      <top style="thin"/>
      <bottom style="thin"/>
    </border>
    <border>
      <left style="medium"/>
      <right style="medium"/>
      <top style="thin"/>
      <bottom style="thin"/>
    </border>
    <border>
      <left style="medium"/>
      <right>
        <color indexed="63"/>
      </right>
      <top style="thin"/>
      <bottom style="medium"/>
    </border>
    <border>
      <left style="thin"/>
      <right style="thin"/>
      <top style="thin"/>
      <bottom style="medium"/>
    </border>
    <border>
      <left style="medium"/>
      <right style="medium"/>
      <top style="thin"/>
      <bottom style="medium"/>
    </border>
    <border>
      <left style="medium"/>
      <right>
        <color indexed="63"/>
      </right>
      <top>
        <color indexed="63"/>
      </top>
      <bottom style="thin"/>
    </border>
    <border>
      <left>
        <color indexed="63"/>
      </left>
      <right>
        <color indexed="63"/>
      </right>
      <top style="medium"/>
      <bottom style="thin"/>
    </border>
    <border>
      <left>
        <color indexed="63"/>
      </left>
      <right>
        <color indexed="63"/>
      </right>
      <top>
        <color indexed="63"/>
      </top>
      <bottom style="thin"/>
    </border>
    <border>
      <left style="medium"/>
      <right style="medium"/>
      <top style="medium"/>
      <bottom style="double"/>
    </border>
    <border>
      <left>
        <color indexed="63"/>
      </left>
      <right>
        <color indexed="63"/>
      </right>
      <top style="thin"/>
      <bottom style="thin"/>
    </border>
    <border>
      <left style="medium"/>
      <right style="medium"/>
      <top>
        <color indexed="63"/>
      </top>
      <bottom style="thin"/>
    </border>
    <border>
      <left>
        <color indexed="63"/>
      </left>
      <right style="medium"/>
      <top style="thin"/>
      <bottom style="thin"/>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medium"/>
      <right style="medium"/>
      <top>
        <color indexed="63"/>
      </top>
      <bottom style="double"/>
    </border>
    <border>
      <left style="medium"/>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thin"/>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left"/>
    </xf>
    <xf numFmtId="0" fontId="4" fillId="0" borderId="10" xfId="0" applyFont="1" applyBorder="1" applyAlignment="1">
      <alignment/>
    </xf>
    <xf numFmtId="0" fontId="4" fillId="0" borderId="11" xfId="0" applyFont="1" applyBorder="1" applyAlignment="1">
      <alignment horizontal="center"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3" fillId="0" borderId="19" xfId="0" applyFont="1" applyBorder="1" applyAlignment="1">
      <alignment/>
    </xf>
    <xf numFmtId="0" fontId="3" fillId="0" borderId="20" xfId="0" applyFont="1" applyFill="1" applyBorder="1" applyAlignment="1">
      <alignment/>
    </xf>
    <xf numFmtId="0" fontId="3" fillId="0" borderId="15" xfId="0" applyFont="1" applyBorder="1" applyAlignment="1">
      <alignment/>
    </xf>
    <xf numFmtId="0" fontId="3" fillId="0" borderId="20" xfId="0" applyFont="1" applyBorder="1" applyAlignment="1">
      <alignment/>
    </xf>
    <xf numFmtId="44" fontId="3" fillId="0" borderId="21" xfId="44" applyFont="1" applyBorder="1" applyAlignment="1">
      <alignment/>
    </xf>
    <xf numFmtId="0" fontId="3" fillId="0" borderId="22" xfId="0" applyFont="1" applyBorder="1" applyAlignment="1">
      <alignment/>
    </xf>
    <xf numFmtId="0" fontId="3" fillId="0" borderId="23" xfId="0" applyFont="1" applyFill="1" applyBorder="1" applyAlignment="1">
      <alignment/>
    </xf>
    <xf numFmtId="0" fontId="3" fillId="0" borderId="23" xfId="0" applyFont="1" applyBorder="1" applyAlignment="1">
      <alignment/>
    </xf>
    <xf numFmtId="44" fontId="3" fillId="0" borderId="24" xfId="44" applyFont="1" applyBorder="1" applyAlignment="1">
      <alignment/>
    </xf>
    <xf numFmtId="0" fontId="4"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44" fontId="3" fillId="0" borderId="28" xfId="44" applyFont="1" applyBorder="1" applyAlignment="1">
      <alignment/>
    </xf>
    <xf numFmtId="0" fontId="3" fillId="0" borderId="29" xfId="0" applyFont="1" applyBorder="1" applyAlignment="1">
      <alignment/>
    </xf>
    <xf numFmtId="44" fontId="3" fillId="0" borderId="30" xfId="44" applyFont="1" applyBorder="1" applyAlignment="1">
      <alignment/>
    </xf>
    <xf numFmtId="0" fontId="3" fillId="0" borderId="31" xfId="0" applyFont="1" applyBorder="1" applyAlignment="1">
      <alignment/>
    </xf>
    <xf numFmtId="44" fontId="3" fillId="0" borderId="32" xfId="44" applyFont="1" applyBorder="1" applyAlignment="1">
      <alignment/>
    </xf>
    <xf numFmtId="0" fontId="3" fillId="0" borderId="33" xfId="0" applyFont="1" applyBorder="1" applyAlignment="1">
      <alignment/>
    </xf>
    <xf numFmtId="0" fontId="3" fillId="0" borderId="34" xfId="0" applyFont="1" applyBorder="1" applyAlignment="1">
      <alignment/>
    </xf>
    <xf numFmtId="44" fontId="3" fillId="0" borderId="35" xfId="44" applyFont="1" applyBorder="1" applyAlignment="1">
      <alignment/>
    </xf>
    <xf numFmtId="0" fontId="3" fillId="0" borderId="0" xfId="0" applyFont="1" applyAlignment="1">
      <alignment horizontal="right"/>
    </xf>
    <xf numFmtId="0" fontId="4" fillId="0" borderId="0" xfId="0" applyFont="1" applyAlignment="1">
      <alignment/>
    </xf>
    <xf numFmtId="0" fontId="5" fillId="0" borderId="0" xfId="0" applyFont="1" applyAlignment="1">
      <alignment/>
    </xf>
    <xf numFmtId="0" fontId="3" fillId="0" borderId="16" xfId="0" applyFont="1" applyBorder="1" applyAlignment="1">
      <alignment vertical="top" wrapText="1"/>
    </xf>
    <xf numFmtId="0" fontId="3" fillId="0" borderId="0" xfId="0" applyFont="1" applyBorder="1" applyAlignment="1">
      <alignment/>
    </xf>
    <xf numFmtId="0" fontId="3" fillId="0" borderId="16" xfId="0" applyFont="1" applyBorder="1" applyAlignment="1">
      <alignment/>
    </xf>
    <xf numFmtId="0" fontId="0" fillId="0" borderId="0" xfId="0" applyBorder="1" applyAlignment="1">
      <alignment/>
    </xf>
    <xf numFmtId="0" fontId="0" fillId="0" borderId="0" xfId="0" applyAlignment="1">
      <alignment/>
    </xf>
    <xf numFmtId="0" fontId="4" fillId="0" borderId="19" xfId="0" applyFont="1" applyBorder="1" applyAlignment="1">
      <alignment/>
    </xf>
    <xf numFmtId="0" fontId="4" fillId="0" borderId="36" xfId="0" applyFont="1" applyBorder="1" applyAlignment="1">
      <alignment horizontal="center"/>
    </xf>
    <xf numFmtId="0" fontId="4" fillId="0" borderId="37" xfId="0" applyFont="1" applyBorder="1" applyAlignment="1">
      <alignment horizontal="center"/>
    </xf>
    <xf numFmtId="0" fontId="3" fillId="0" borderId="38" xfId="0" applyFont="1" applyBorder="1" applyAlignment="1">
      <alignment/>
    </xf>
    <xf numFmtId="0" fontId="3" fillId="0" borderId="39" xfId="0" applyFont="1" applyBorder="1" applyAlignment="1">
      <alignment/>
    </xf>
    <xf numFmtId="0" fontId="3" fillId="0" borderId="40" xfId="0" applyFont="1" applyBorder="1" applyAlignment="1">
      <alignment/>
    </xf>
    <xf numFmtId="0" fontId="4" fillId="0" borderId="12" xfId="0" applyFont="1" applyBorder="1" applyAlignment="1">
      <alignment horizontal="center" wrapText="1"/>
    </xf>
    <xf numFmtId="0" fontId="3" fillId="0" borderId="41" xfId="0" applyFont="1" applyFill="1" applyBorder="1" applyAlignment="1">
      <alignment/>
    </xf>
    <xf numFmtId="0" fontId="3" fillId="0" borderId="42" xfId="0" applyFont="1" applyFill="1" applyBorder="1" applyAlignment="1">
      <alignment/>
    </xf>
    <xf numFmtId="0" fontId="43" fillId="0" borderId="29" xfId="0" applyFont="1" applyBorder="1" applyAlignment="1">
      <alignment/>
    </xf>
    <xf numFmtId="0" fontId="3" fillId="0" borderId="0" xfId="0" applyFont="1" applyAlignment="1" applyProtection="1">
      <alignment/>
      <protection locked="0"/>
    </xf>
    <xf numFmtId="0" fontId="0" fillId="0" borderId="0" xfId="0" applyAlignment="1" applyProtection="1">
      <alignment/>
      <protection locked="0"/>
    </xf>
    <xf numFmtId="0" fontId="4" fillId="0" borderId="0" xfId="0" applyFont="1" applyAlignment="1" applyProtection="1">
      <alignment horizontal="left"/>
      <protection locked="0"/>
    </xf>
    <xf numFmtId="0" fontId="4" fillId="0" borderId="14" xfId="0" applyFont="1" applyBorder="1" applyAlignment="1" applyProtection="1">
      <alignment/>
      <protection locked="0"/>
    </xf>
    <xf numFmtId="0" fontId="4" fillId="0" borderId="15"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3" fillId="0" borderId="19" xfId="0" applyFont="1" applyBorder="1" applyAlignment="1" applyProtection="1">
      <alignment/>
      <protection locked="0"/>
    </xf>
    <xf numFmtId="0" fontId="3" fillId="0" borderId="20" xfId="0" applyFont="1" applyFill="1" applyBorder="1" applyAlignment="1" applyProtection="1">
      <alignment/>
      <protection locked="0"/>
    </xf>
    <xf numFmtId="0" fontId="3" fillId="0" borderId="43" xfId="0" applyFont="1" applyFill="1" applyBorder="1" applyAlignment="1" applyProtection="1">
      <alignment/>
      <protection locked="0"/>
    </xf>
    <xf numFmtId="0" fontId="3" fillId="0" borderId="22" xfId="0" applyFont="1" applyBorder="1" applyAlignment="1" applyProtection="1">
      <alignment/>
      <protection locked="0"/>
    </xf>
    <xf numFmtId="0" fontId="3" fillId="0" borderId="23" xfId="0" applyFont="1" applyFill="1" applyBorder="1" applyAlignment="1" applyProtection="1">
      <alignment/>
      <protection locked="0"/>
    </xf>
    <xf numFmtId="0" fontId="3" fillId="0" borderId="44" xfId="0" applyFont="1" applyFill="1" applyBorder="1" applyAlignment="1" applyProtection="1">
      <alignment/>
      <protection locked="0"/>
    </xf>
    <xf numFmtId="0" fontId="4" fillId="0" borderId="0" xfId="0" applyFont="1" applyAlignment="1">
      <alignment/>
    </xf>
    <xf numFmtId="0" fontId="44" fillId="0" borderId="0" xfId="0" applyFont="1" applyAlignment="1">
      <alignment/>
    </xf>
    <xf numFmtId="0" fontId="0" fillId="0" borderId="0" xfId="0" applyAlignment="1">
      <alignment horizontal="left"/>
    </xf>
    <xf numFmtId="0" fontId="3" fillId="0" borderId="0" xfId="0" applyFont="1" applyAlignment="1">
      <alignment horizontal="left"/>
    </xf>
    <xf numFmtId="0" fontId="3" fillId="0" borderId="45" xfId="0" applyFont="1" applyBorder="1" applyAlignment="1">
      <alignment/>
    </xf>
    <xf numFmtId="0" fontId="3" fillId="0" borderId="43" xfId="0" applyFont="1" applyBorder="1" applyAlignment="1">
      <alignment/>
    </xf>
    <xf numFmtId="0" fontId="4" fillId="0" borderId="32" xfId="0" applyFont="1" applyBorder="1" applyAlignment="1">
      <alignment horizontal="center"/>
    </xf>
    <xf numFmtId="0" fontId="3" fillId="0" borderId="44" xfId="0" applyFont="1" applyBorder="1" applyAlignment="1">
      <alignment/>
    </xf>
    <xf numFmtId="44" fontId="3" fillId="0" borderId="46" xfId="44" applyFont="1" applyBorder="1" applyAlignment="1">
      <alignment/>
    </xf>
    <xf numFmtId="44" fontId="3" fillId="0" borderId="47" xfId="44" applyFont="1" applyBorder="1" applyAlignment="1">
      <alignment/>
    </xf>
    <xf numFmtId="0" fontId="3" fillId="0" borderId="45" xfId="0" applyFont="1" applyBorder="1" applyAlignment="1" applyProtection="1">
      <alignment/>
      <protection locked="0"/>
    </xf>
    <xf numFmtId="0" fontId="3" fillId="0" borderId="43" xfId="0" applyFont="1" applyBorder="1" applyAlignment="1" applyProtection="1">
      <alignment/>
      <protection locked="0"/>
    </xf>
    <xf numFmtId="44" fontId="3" fillId="0" borderId="21" xfId="44" applyFont="1" applyBorder="1" applyAlignment="1" applyProtection="1">
      <alignment/>
      <protection locked="0"/>
    </xf>
    <xf numFmtId="44" fontId="3" fillId="0" borderId="30" xfId="44" applyFont="1" applyBorder="1" applyAlignment="1" applyProtection="1">
      <alignment/>
      <protection locked="0"/>
    </xf>
    <xf numFmtId="44" fontId="3" fillId="0" borderId="32" xfId="44" applyFont="1" applyBorder="1" applyAlignment="1" applyProtection="1">
      <alignment/>
      <protection locked="0"/>
    </xf>
    <xf numFmtId="44" fontId="3" fillId="0" borderId="24" xfId="44" applyFont="1" applyBorder="1" applyAlignment="1" applyProtection="1">
      <alignment/>
      <protection locked="0"/>
    </xf>
    <xf numFmtId="0" fontId="3" fillId="0" borderId="29" xfId="0" applyFont="1" applyBorder="1" applyAlignment="1" applyProtection="1">
      <alignment/>
      <protection locked="0"/>
    </xf>
    <xf numFmtId="0" fontId="3" fillId="0" borderId="31" xfId="0" applyFont="1" applyBorder="1" applyAlignment="1" applyProtection="1">
      <alignment/>
      <protection locked="0"/>
    </xf>
    <xf numFmtId="0" fontId="3" fillId="0" borderId="33" xfId="0" applyFont="1" applyBorder="1" applyAlignment="1" applyProtection="1">
      <alignment/>
      <protection locked="0"/>
    </xf>
    <xf numFmtId="0" fontId="3" fillId="0" borderId="34" xfId="0" applyFont="1" applyBorder="1" applyAlignment="1" applyProtection="1">
      <alignment/>
      <protection locked="0"/>
    </xf>
    <xf numFmtId="44" fontId="3" fillId="0" borderId="47" xfId="44" applyFont="1" applyBorder="1" applyAlignment="1" applyProtection="1">
      <alignment/>
      <protection/>
    </xf>
    <xf numFmtId="44" fontId="3" fillId="0" borderId="21" xfId="44" applyFont="1" applyBorder="1" applyAlignment="1" applyProtection="1">
      <alignment/>
      <protection/>
    </xf>
    <xf numFmtId="0" fontId="0" fillId="0" borderId="34" xfId="0" applyBorder="1" applyAlignment="1" applyProtection="1">
      <alignment/>
      <protection locked="0"/>
    </xf>
    <xf numFmtId="0" fontId="4" fillId="0" borderId="19" xfId="0" applyFont="1" applyBorder="1" applyAlignment="1" applyProtection="1">
      <alignment/>
      <protection/>
    </xf>
    <xf numFmtId="0" fontId="5" fillId="0" borderId="0" xfId="0" applyFont="1" applyAlignment="1">
      <alignment horizontal="center" wrapText="1"/>
    </xf>
    <xf numFmtId="0" fontId="4" fillId="0" borderId="48" xfId="0" applyFont="1" applyBorder="1" applyAlignment="1">
      <alignment horizontal="left" wrapText="1"/>
    </xf>
    <xf numFmtId="0" fontId="4" fillId="0" borderId="49" xfId="0" applyFont="1" applyBorder="1" applyAlignment="1">
      <alignment horizontal="left" wrapText="1"/>
    </xf>
    <xf numFmtId="0" fontId="4" fillId="0" borderId="50" xfId="0" applyFont="1" applyBorder="1" applyAlignment="1">
      <alignment horizontal="left" wrapText="1"/>
    </xf>
    <xf numFmtId="0" fontId="4" fillId="0" borderId="14" xfId="0" applyFont="1" applyBorder="1" applyAlignment="1">
      <alignment horizontal="left" wrapText="1"/>
    </xf>
    <xf numFmtId="0" fontId="4" fillId="0" borderId="0" xfId="0" applyFont="1" applyBorder="1" applyAlignment="1">
      <alignment horizontal="left" wrapText="1"/>
    </xf>
    <xf numFmtId="0" fontId="4" fillId="0" borderId="51" xfId="0" applyFont="1" applyBorder="1" applyAlignment="1">
      <alignment horizontal="left" wrapText="1"/>
    </xf>
    <xf numFmtId="0" fontId="4" fillId="0" borderId="25" xfId="0" applyFont="1" applyBorder="1" applyAlignment="1">
      <alignment horizontal="left" wrapText="1"/>
    </xf>
    <xf numFmtId="0" fontId="4" fillId="0" borderId="27" xfId="0" applyFont="1" applyBorder="1" applyAlignment="1">
      <alignment horizontal="left" wrapText="1"/>
    </xf>
    <xf numFmtId="0" fontId="4" fillId="0" borderId="52" xfId="0" applyFont="1" applyBorder="1" applyAlignment="1">
      <alignment horizontal="left"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25" xfId="0" applyFont="1" applyBorder="1" applyAlignment="1">
      <alignment horizontal="left" vertical="center" wrapText="1"/>
    </xf>
    <xf numFmtId="0" fontId="4" fillId="0" borderId="27" xfId="0" applyFont="1" applyBorder="1" applyAlignment="1">
      <alignment horizontal="left" vertical="center" wrapText="1"/>
    </xf>
    <xf numFmtId="0" fontId="4" fillId="0" borderId="52" xfId="0" applyFont="1" applyBorder="1" applyAlignment="1">
      <alignment horizontal="left" vertical="center" wrapText="1"/>
    </xf>
    <xf numFmtId="0" fontId="4" fillId="0" borderId="0" xfId="0" applyFont="1" applyAlignment="1">
      <alignment horizontal="left"/>
    </xf>
    <xf numFmtId="0" fontId="0" fillId="0" borderId="0" xfId="0" applyAlignment="1">
      <alignment/>
    </xf>
    <xf numFmtId="0" fontId="4" fillId="0" borderId="0" xfId="0" applyFont="1" applyAlignment="1" applyProtection="1">
      <alignment horizontal="left"/>
      <protection locked="0"/>
    </xf>
    <xf numFmtId="0" fontId="4" fillId="0" borderId="33" xfId="0" applyFont="1" applyBorder="1" applyAlignment="1">
      <alignment horizontal="center"/>
    </xf>
    <xf numFmtId="0" fontId="4" fillId="0" borderId="34" xfId="0" applyFont="1" applyBorder="1" applyAlignment="1">
      <alignment horizontal="center"/>
    </xf>
    <xf numFmtId="0" fontId="4" fillId="0" borderId="53" xfId="0" applyFont="1" applyBorder="1" applyAlignment="1">
      <alignment horizontal="center"/>
    </xf>
    <xf numFmtId="0" fontId="3" fillId="0" borderId="25" xfId="0" applyFont="1" applyBorder="1" applyAlignment="1">
      <alignment/>
    </xf>
    <xf numFmtId="0" fontId="3" fillId="0" borderId="27" xfId="0" applyFont="1" applyBorder="1" applyAlignment="1">
      <alignment/>
    </xf>
    <xf numFmtId="0" fontId="3" fillId="0" borderId="52" xfId="0" applyFont="1" applyBorder="1" applyAlignment="1">
      <alignment/>
    </xf>
    <xf numFmtId="0" fontId="3" fillId="0" borderId="19" xfId="0" applyFont="1" applyBorder="1" applyAlignment="1">
      <alignment/>
    </xf>
    <xf numFmtId="0" fontId="3" fillId="0" borderId="29" xfId="0" applyFont="1" applyBorder="1" applyAlignment="1">
      <alignment/>
    </xf>
    <xf numFmtId="0" fontId="3" fillId="0" borderId="31" xfId="0" applyFont="1" applyBorder="1" applyAlignment="1">
      <alignment/>
    </xf>
    <xf numFmtId="0" fontId="4" fillId="0" borderId="54" xfId="0" applyFont="1" applyBorder="1" applyAlignment="1">
      <alignment horizontal="center" wrapText="1"/>
    </xf>
    <xf numFmtId="0" fontId="3" fillId="0" borderId="26" xfId="0" applyFont="1" applyBorder="1" applyAlignment="1">
      <alignment horizontal="center"/>
    </xf>
    <xf numFmtId="0" fontId="4" fillId="0" borderId="25" xfId="0" applyFont="1" applyBorder="1" applyAlignment="1">
      <alignment horizontal="right"/>
    </xf>
    <xf numFmtId="0" fontId="4" fillId="0" borderId="27" xfId="0" applyFont="1" applyBorder="1" applyAlignment="1">
      <alignment horizontal="right"/>
    </xf>
    <xf numFmtId="0" fontId="4" fillId="0" borderId="52" xfId="0" applyFont="1" applyBorder="1" applyAlignment="1">
      <alignment horizontal="right"/>
    </xf>
    <xf numFmtId="0" fontId="4" fillId="0" borderId="55" xfId="0" applyFont="1" applyBorder="1" applyAlignment="1">
      <alignment horizontal="right"/>
    </xf>
    <xf numFmtId="0" fontId="4" fillId="0" borderId="26" xfId="0" applyFont="1" applyBorder="1" applyAlignment="1">
      <alignment horizontal="right"/>
    </xf>
    <xf numFmtId="0" fontId="4" fillId="0" borderId="56" xfId="0" applyFont="1" applyBorder="1" applyAlignment="1">
      <alignment horizontal="right"/>
    </xf>
    <xf numFmtId="0" fontId="3" fillId="0" borderId="19" xfId="0" applyFont="1" applyBorder="1" applyAlignment="1">
      <alignment horizontal="left"/>
    </xf>
    <xf numFmtId="0" fontId="3" fillId="0" borderId="29" xfId="0" applyFont="1" applyBorder="1" applyAlignment="1">
      <alignment horizontal="left"/>
    </xf>
    <xf numFmtId="0" fontId="3" fillId="0" borderId="31" xfId="0" applyFont="1" applyBorder="1" applyAlignment="1">
      <alignment horizontal="left"/>
    </xf>
    <xf numFmtId="0" fontId="6" fillId="0" borderId="0" xfId="0" applyFont="1" applyBorder="1" applyAlignment="1">
      <alignment wrapText="1"/>
    </xf>
    <xf numFmtId="0" fontId="6" fillId="0" borderId="0" xfId="0" applyFont="1" applyAlignment="1">
      <alignment/>
    </xf>
    <xf numFmtId="0" fontId="0" fillId="0" borderId="34" xfId="0" applyBorder="1" applyAlignment="1" applyProtection="1">
      <alignment horizontal="center"/>
      <protection locked="0"/>
    </xf>
    <xf numFmtId="0" fontId="3" fillId="0" borderId="0" xfId="0" applyFont="1" applyAlignment="1">
      <alignment vertical="top" wrapText="1"/>
    </xf>
    <xf numFmtId="0" fontId="0" fillId="0" borderId="0" xfId="0" applyAlignment="1">
      <alignment vertical="top"/>
    </xf>
    <xf numFmtId="0" fontId="0" fillId="0" borderId="16" xfId="0" applyBorder="1" applyAlignment="1">
      <alignment/>
    </xf>
    <xf numFmtId="0" fontId="3" fillId="0" borderId="16" xfId="0" applyFont="1" applyBorder="1" applyAlignment="1">
      <alignment wrapText="1"/>
    </xf>
    <xf numFmtId="0" fontId="4" fillId="0" borderId="19" xfId="0" applyFont="1" applyBorder="1" applyAlignment="1">
      <alignment horizontal="right"/>
    </xf>
    <xf numFmtId="0" fontId="3" fillId="0" borderId="29" xfId="0" applyFont="1" applyBorder="1" applyAlignment="1">
      <alignment horizontal="right"/>
    </xf>
    <xf numFmtId="0" fontId="3" fillId="0" borderId="31" xfId="0" applyFont="1" applyBorder="1" applyAlignment="1">
      <alignment horizontal="right"/>
    </xf>
    <xf numFmtId="0" fontId="4" fillId="0" borderId="57" xfId="0" applyFont="1" applyBorder="1" applyAlignment="1">
      <alignment horizontal="right"/>
    </xf>
    <xf numFmtId="0" fontId="4" fillId="0" borderId="58" xfId="0" applyFont="1" applyBorder="1" applyAlignment="1">
      <alignment horizontal="right"/>
    </xf>
    <xf numFmtId="0" fontId="4" fillId="0" borderId="59" xfId="0" applyFont="1" applyBorder="1" applyAlignment="1">
      <alignment horizontal="right"/>
    </xf>
    <xf numFmtId="0" fontId="3" fillId="0" borderId="14" xfId="0" applyFont="1" applyBorder="1" applyAlignment="1">
      <alignment horizontal="left"/>
    </xf>
    <xf numFmtId="0" fontId="3" fillId="0" borderId="0" xfId="0" applyFont="1" applyBorder="1" applyAlignment="1">
      <alignment horizontal="left"/>
    </xf>
    <xf numFmtId="0" fontId="3" fillId="0" borderId="51" xfId="0" applyFont="1" applyBorder="1" applyAlignment="1">
      <alignment horizontal="left"/>
    </xf>
    <xf numFmtId="0" fontId="4" fillId="0" borderId="19"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4" fillId="0" borderId="31" xfId="0" applyFont="1" applyBorder="1" applyAlignment="1" applyProtection="1">
      <alignment horizontal="center"/>
      <protection locked="0"/>
    </xf>
    <xf numFmtId="0" fontId="4" fillId="0" borderId="33" xfId="0" applyFont="1" applyBorder="1" applyAlignment="1" applyProtection="1">
      <alignment horizontal="right"/>
      <protection locked="0"/>
    </xf>
    <xf numFmtId="0" fontId="4" fillId="0" borderId="34" xfId="0" applyFont="1" applyBorder="1" applyAlignment="1" applyProtection="1">
      <alignment horizontal="right"/>
      <protection locked="0"/>
    </xf>
    <xf numFmtId="0" fontId="4" fillId="0" borderId="53" xfId="0" applyFont="1" applyBorder="1" applyAlignment="1" applyProtection="1">
      <alignment horizontal="right"/>
      <protection locked="0"/>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25" xfId="0" applyFont="1" applyBorder="1" applyAlignment="1">
      <alignment vertical="center" wrapText="1"/>
    </xf>
    <xf numFmtId="0" fontId="4" fillId="0" borderId="27" xfId="0" applyFont="1" applyBorder="1" applyAlignment="1">
      <alignment vertical="center" wrapText="1"/>
    </xf>
    <xf numFmtId="0" fontId="3" fillId="0" borderId="19" xfId="0" applyFont="1" applyBorder="1" applyAlignment="1" applyProtection="1">
      <alignment/>
      <protection locked="0"/>
    </xf>
    <xf numFmtId="0" fontId="3" fillId="0" borderId="29" xfId="0" applyFont="1" applyBorder="1" applyAlignment="1" applyProtection="1">
      <alignment/>
      <protection locked="0"/>
    </xf>
    <xf numFmtId="0" fontId="3" fillId="0" borderId="31" xfId="0" applyFont="1" applyBorder="1" applyAlignment="1" applyProtection="1">
      <alignment/>
      <protection locked="0"/>
    </xf>
    <xf numFmtId="0" fontId="4" fillId="0" borderId="19" xfId="0" applyFont="1" applyBorder="1" applyAlignment="1">
      <alignment horizontal="left" vertical="center"/>
    </xf>
    <xf numFmtId="0" fontId="4" fillId="0" borderId="29" xfId="0" applyFont="1" applyBorder="1" applyAlignment="1">
      <alignment horizontal="left" vertical="center"/>
    </xf>
    <xf numFmtId="0" fontId="4" fillId="0" borderId="19" xfId="0" applyFont="1" applyBorder="1" applyAlignment="1" applyProtection="1">
      <alignment horizontal="right"/>
      <protection locked="0"/>
    </xf>
    <xf numFmtId="0" fontId="4" fillId="0" borderId="29" xfId="0" applyFont="1" applyBorder="1" applyAlignment="1" applyProtection="1">
      <alignment horizontal="right"/>
      <protection locked="0"/>
    </xf>
    <xf numFmtId="0" fontId="4" fillId="0" borderId="31" xfId="0" applyFont="1" applyBorder="1" applyAlignment="1" applyProtection="1">
      <alignment horizontal="right"/>
      <protection locked="0"/>
    </xf>
    <xf numFmtId="0" fontId="3" fillId="0" borderId="19" xfId="0" applyFont="1" applyBorder="1" applyAlignment="1" applyProtection="1">
      <alignment horizontal="left"/>
      <protection locked="0"/>
    </xf>
    <xf numFmtId="0" fontId="3" fillId="0" borderId="29" xfId="0" applyFont="1" applyBorder="1" applyAlignment="1" applyProtection="1">
      <alignment horizontal="left"/>
      <protection locked="0"/>
    </xf>
    <xf numFmtId="0" fontId="3" fillId="0" borderId="31" xfId="0" applyFont="1" applyBorder="1" applyAlignment="1" applyProtection="1">
      <alignment horizontal="left"/>
      <protection locked="0"/>
    </xf>
    <xf numFmtId="0" fontId="4" fillId="0" borderId="26" xfId="0" applyFont="1" applyBorder="1" applyAlignment="1">
      <alignment horizontal="center" wrapText="1"/>
    </xf>
    <xf numFmtId="0" fontId="4" fillId="0" borderId="60" xfId="0" applyFont="1" applyBorder="1" applyAlignment="1">
      <alignment horizontal="center" wrapText="1"/>
    </xf>
    <xf numFmtId="0" fontId="4" fillId="0" borderId="55" xfId="0" applyFont="1" applyBorder="1" applyAlignment="1" applyProtection="1">
      <alignment horizontal="left"/>
      <protection locked="0"/>
    </xf>
    <xf numFmtId="0" fontId="4" fillId="0" borderId="26" xfId="0" applyFont="1" applyBorder="1" applyAlignment="1" applyProtection="1">
      <alignment horizontal="left"/>
      <protection locked="0"/>
    </xf>
    <xf numFmtId="0" fontId="4" fillId="0" borderId="56"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tabSelected="1" view="pageBreakPreview" zoomScaleSheetLayoutView="100" zoomScalePageLayoutView="0" workbookViewId="0" topLeftCell="A1">
      <selection activeCell="A4" sqref="A4"/>
    </sheetView>
  </sheetViews>
  <sheetFormatPr defaultColWidth="9.140625" defaultRowHeight="12.75"/>
  <cols>
    <col min="1" max="1" width="32.57421875" style="0" customWidth="1"/>
    <col min="2" max="3" width="5.57421875" style="0" customWidth="1"/>
    <col min="4" max="4" width="6.140625" style="0" bestFit="1" customWidth="1"/>
    <col min="5" max="5" width="5.7109375" style="0" customWidth="1"/>
    <col min="6" max="6" width="6.28125" style="0" customWidth="1"/>
    <col min="7" max="7" width="6.00390625" style="0" customWidth="1"/>
    <col min="8" max="8" width="5.57421875" style="0" customWidth="1"/>
    <col min="9" max="9" width="10.57421875" style="0" customWidth="1"/>
    <col min="10" max="10" width="10.140625" style="0" customWidth="1"/>
    <col min="11" max="11" width="2.8515625" style="0" hidden="1" customWidth="1"/>
    <col min="12" max="12" width="13.28125" style="0" customWidth="1"/>
    <col min="13" max="13" width="25.7109375" style="0" customWidth="1"/>
  </cols>
  <sheetData>
    <row r="1" spans="1:14" ht="15.75">
      <c r="A1" s="66" t="s">
        <v>153</v>
      </c>
      <c r="B1" s="3"/>
      <c r="C1" s="3"/>
      <c r="D1" s="3"/>
      <c r="E1" s="3"/>
      <c r="F1" s="3"/>
      <c r="G1" s="3"/>
      <c r="H1" s="3"/>
      <c r="I1" s="3"/>
      <c r="J1" s="3"/>
      <c r="K1" s="3"/>
      <c r="L1" s="3"/>
      <c r="M1" s="37" t="s">
        <v>30</v>
      </c>
      <c r="N1" s="3"/>
    </row>
    <row r="2" spans="1:14" ht="12.75">
      <c r="A2" s="106" t="s">
        <v>35</v>
      </c>
      <c r="B2" s="107"/>
      <c r="C2" s="107"/>
      <c r="D2" s="107"/>
      <c r="E2" s="36" t="s">
        <v>148</v>
      </c>
      <c r="F2" s="42"/>
      <c r="G2" s="42"/>
      <c r="H2" s="42"/>
      <c r="I2" s="42"/>
      <c r="J2" s="42"/>
      <c r="K2" s="42"/>
      <c r="L2" s="42"/>
      <c r="M2" s="3"/>
      <c r="N2" s="3"/>
    </row>
    <row r="3" spans="1:12" ht="12.75">
      <c r="A3" s="106" t="s">
        <v>202</v>
      </c>
      <c r="B3" s="106"/>
      <c r="C3" s="106"/>
      <c r="D3" s="106"/>
      <c r="E3" s="106"/>
      <c r="F3" s="106"/>
      <c r="G3" s="106"/>
      <c r="H3" s="106"/>
      <c r="I3" s="106"/>
      <c r="J3" s="107"/>
      <c r="K3" s="107"/>
      <c r="L3" s="3"/>
    </row>
    <row r="4" spans="1:12" ht="12.75">
      <c r="A4" s="36" t="s">
        <v>41</v>
      </c>
      <c r="B4" s="36"/>
      <c r="C4" s="36"/>
      <c r="D4" s="36"/>
      <c r="E4" s="36"/>
      <c r="F4" s="36"/>
      <c r="G4" s="36"/>
      <c r="H4" s="36"/>
      <c r="I4" s="36"/>
      <c r="J4" s="36"/>
      <c r="K4" s="42"/>
      <c r="L4" s="3"/>
    </row>
    <row r="5" spans="1:12" ht="12.75">
      <c r="A5" s="4" t="s">
        <v>44</v>
      </c>
      <c r="B5" s="4"/>
      <c r="C5" s="4"/>
      <c r="D5" s="4"/>
      <c r="E5" s="4"/>
      <c r="F5" s="4"/>
      <c r="G5" s="4"/>
      <c r="H5" s="4"/>
      <c r="I5" s="4"/>
      <c r="J5" s="4"/>
      <c r="K5" s="42"/>
      <c r="L5" s="3"/>
    </row>
    <row r="6" spans="1:14" ht="12.75">
      <c r="A6" s="4"/>
      <c r="B6" s="3"/>
      <c r="C6" s="4"/>
      <c r="D6" s="3"/>
      <c r="E6" s="3"/>
      <c r="F6" s="3"/>
      <c r="G6" s="3"/>
      <c r="H6" s="3"/>
      <c r="I6" s="3"/>
      <c r="J6" s="3"/>
      <c r="K6" s="3"/>
      <c r="L6" s="3"/>
      <c r="M6" s="3"/>
      <c r="N6" s="3"/>
    </row>
    <row r="7" spans="1:14" s="54" customFormat="1" ht="12.75">
      <c r="A7" s="108" t="s">
        <v>149</v>
      </c>
      <c r="B7" s="108"/>
      <c r="C7" s="108"/>
      <c r="D7" s="108"/>
      <c r="E7" s="108"/>
      <c r="F7" s="108"/>
      <c r="G7" s="53"/>
      <c r="H7" s="53"/>
      <c r="I7" s="53"/>
      <c r="J7" s="53"/>
      <c r="K7" s="53"/>
      <c r="L7" s="53"/>
      <c r="M7" s="53"/>
      <c r="N7" s="53"/>
    </row>
    <row r="8" spans="1:14" ht="13.5" thickBot="1">
      <c r="A8" s="3"/>
      <c r="B8" s="3"/>
      <c r="C8" s="3"/>
      <c r="D8" s="3"/>
      <c r="E8" s="3"/>
      <c r="F8" s="3"/>
      <c r="G8" s="3"/>
      <c r="H8" s="3"/>
      <c r="I8" s="3"/>
      <c r="J8" s="3"/>
      <c r="K8" s="3"/>
      <c r="L8" s="3"/>
      <c r="M8" s="3"/>
      <c r="N8" s="3"/>
    </row>
    <row r="9" spans="1:14" s="1" customFormat="1" ht="14.25">
      <c r="A9" s="5" t="s">
        <v>3</v>
      </c>
      <c r="B9" s="118" t="s">
        <v>11</v>
      </c>
      <c r="C9" s="119"/>
      <c r="D9" s="119"/>
      <c r="E9" s="119"/>
      <c r="F9" s="119"/>
      <c r="G9" s="119"/>
      <c r="H9" s="119"/>
      <c r="I9" s="6" t="s">
        <v>12</v>
      </c>
      <c r="J9" s="6" t="s">
        <v>25</v>
      </c>
      <c r="K9" s="7"/>
      <c r="L9" s="8" t="s">
        <v>1</v>
      </c>
      <c r="M9" s="9" t="s">
        <v>25</v>
      </c>
      <c r="N9" s="3"/>
    </row>
    <row r="10" spans="1:14" s="1" customFormat="1" ht="14.25" customHeight="1" thickBot="1">
      <c r="A10" s="10" t="s">
        <v>17</v>
      </c>
      <c r="B10" s="11" t="s">
        <v>4</v>
      </c>
      <c r="C10" s="12" t="s">
        <v>5</v>
      </c>
      <c r="D10" s="12" t="s">
        <v>6</v>
      </c>
      <c r="E10" s="12" t="s">
        <v>7</v>
      </c>
      <c r="F10" s="12" t="s">
        <v>8</v>
      </c>
      <c r="G10" s="12" t="s">
        <v>9</v>
      </c>
      <c r="H10" s="13" t="s">
        <v>10</v>
      </c>
      <c r="I10" s="11" t="s">
        <v>13</v>
      </c>
      <c r="J10" s="12" t="s">
        <v>12</v>
      </c>
      <c r="K10" s="12"/>
      <c r="L10" s="14" t="s">
        <v>38</v>
      </c>
      <c r="M10" s="72" t="s">
        <v>14</v>
      </c>
      <c r="N10" s="3"/>
    </row>
    <row r="11" spans="1:14" s="2" customFormat="1" ht="13.5" customHeight="1">
      <c r="A11" s="89" t="s">
        <v>155</v>
      </c>
      <c r="B11" s="16">
        <f>SUM('SUM OF 1-4'!B10:'SUM OF 1-4'!B19,'SUM OF 5-8'!B10:'SUM OF 5-8'!B19)</f>
        <v>0</v>
      </c>
      <c r="C11" s="16">
        <f>SUM('SUM OF 1-4'!C10:'SUM OF 1-4'!C19,'SUM OF 5-8'!C10:'SUM OF 5-8'!C19)</f>
        <v>93.25</v>
      </c>
      <c r="D11" s="16">
        <f>SUM('SUM OF 1-4'!D10:'SUM OF 1-4'!D19,'SUM OF 5-8'!D10:'SUM OF 5-8'!D19)</f>
        <v>101.75</v>
      </c>
      <c r="E11" s="16">
        <f>SUM('SUM OF 1-4'!E10:'SUM OF 1-4'!E19,'SUM OF 5-8'!E10:'SUM OF 5-8'!E19)</f>
        <v>93</v>
      </c>
      <c r="F11" s="16">
        <f>SUM('SUM OF 1-4'!F10:'SUM OF 1-4'!F19,'SUM OF 5-8'!F10:'SUM OF 5-8'!F19)</f>
        <v>102.75</v>
      </c>
      <c r="G11" s="16">
        <f>SUM('SUM OF 1-4'!G10:'SUM OF 1-4'!G19,'SUM OF 5-8'!G10:'SUM OF 5-8'!G19)</f>
        <v>73.25</v>
      </c>
      <c r="H11" s="16">
        <f>SUM('SUM OF 1-4'!H10:'SUM OF 1-4'!H19,'SUM OF 5-8'!H10:'SUM OF 5-8'!H19)</f>
        <v>0</v>
      </c>
      <c r="I11" s="16">
        <f>SUM(B11:H11)</f>
        <v>464</v>
      </c>
      <c r="J11" s="16">
        <f>I11*52</f>
        <v>24128</v>
      </c>
      <c r="K11" s="17"/>
      <c r="L11" s="76"/>
      <c r="M11" s="86">
        <f>J11*L11</f>
        <v>0</v>
      </c>
      <c r="N11" s="3"/>
    </row>
    <row r="12" spans="1:14" s="2" customFormat="1" ht="13.5" customHeight="1">
      <c r="A12" s="89" t="s">
        <v>154</v>
      </c>
      <c r="B12" s="16"/>
      <c r="C12" s="16"/>
      <c r="D12" s="16"/>
      <c r="E12" s="16"/>
      <c r="F12" s="16"/>
      <c r="G12" s="16"/>
      <c r="H12" s="16"/>
      <c r="I12" s="16">
        <f aca="true" t="shared" si="0" ref="I12:I20">SUM(B12:H12)</f>
        <v>0</v>
      </c>
      <c r="J12" s="16">
        <f>I12*52</f>
        <v>0</v>
      </c>
      <c r="K12" s="18"/>
      <c r="L12" s="77"/>
      <c r="M12" s="87">
        <f aca="true" t="shared" si="1" ref="M12:M20">J12*L12</f>
        <v>0</v>
      </c>
      <c r="N12" s="3"/>
    </row>
    <row r="13" spans="1:14" s="2" customFormat="1" ht="13.5" customHeight="1">
      <c r="A13" s="60"/>
      <c r="B13" s="16">
        <f>IF(SUM('SUM OF 1-4'!B12,'SUM OF 5-8'!B12)=0,"",SUM('SUM OF 1-4'!B12,'SUM OF 5-8'!B12))</f>
      </c>
      <c r="C13" s="16">
        <f>IF(SUM('SUM OF 1-4'!C12,'SUM OF 5-8'!C12)=0,"",SUM('SUM OF 1-4'!C12,'SUM OF 5-8'!C12))</f>
      </c>
      <c r="D13" s="16">
        <f>IF(SUM('SUM OF 1-4'!D12,'SUM OF 5-8'!D12)=0,"",SUM('SUM OF 1-4'!D12,'SUM OF 5-8'!D12))</f>
      </c>
      <c r="E13" s="16">
        <f>IF(SUM('SUM OF 1-4'!E12,'SUM OF 5-8'!E12)=0,"",SUM('SUM OF 1-4'!E12,'SUM OF 5-8'!E12))</f>
      </c>
      <c r="F13" s="16">
        <f>IF(SUM('SUM OF 1-4'!F12,'SUM OF 5-8'!F12)=0,"",SUM('SUM OF 1-4'!F12,'SUM OF 5-8'!F12))</f>
      </c>
      <c r="G13" s="16">
        <f>IF(SUM('SUM OF 1-4'!G12,'SUM OF 5-8'!G12)=0,"",SUM('SUM OF 1-4'!G12,'SUM OF 5-8'!G12))</f>
      </c>
      <c r="H13" s="16">
        <f>IF(SUM('SUM OF 1-4'!H12,'SUM OF 5-8'!H12)=0,"",SUM('SUM OF 1-4'!H12,'SUM OF 5-8'!H12))</f>
      </c>
      <c r="I13" s="16">
        <f t="shared" si="0"/>
        <v>0</v>
      </c>
      <c r="J13" s="16">
        <f aca="true" t="shared" si="2" ref="J13:J20">I13*52</f>
        <v>0</v>
      </c>
      <c r="K13" s="18"/>
      <c r="L13" s="77"/>
      <c r="M13" s="87">
        <f t="shared" si="1"/>
        <v>0</v>
      </c>
      <c r="N13" s="3"/>
    </row>
    <row r="14" spans="1:14" s="2" customFormat="1" ht="13.5" customHeight="1">
      <c r="A14" s="60"/>
      <c r="B14" s="16">
        <f>IF(SUM('SUM OF 1-4'!B13,'SUM OF 5-8'!B13)=0,"",SUM('SUM OF 1-4'!B13,'SUM OF 5-8'!B13))</f>
      </c>
      <c r="C14" s="16">
        <f>IF(SUM('SUM OF 1-4'!C13,'SUM OF 5-8'!C13)=0,"",SUM('SUM OF 1-4'!C13,'SUM OF 5-8'!C13))</f>
      </c>
      <c r="D14" s="16">
        <f>IF(SUM('SUM OF 1-4'!D13,'SUM OF 5-8'!D13)=0,"",SUM('SUM OF 1-4'!D13,'SUM OF 5-8'!D13))</f>
      </c>
      <c r="E14" s="16">
        <f>IF(SUM('SUM OF 1-4'!E13,'SUM OF 5-8'!E13)=0,"",SUM('SUM OF 1-4'!E13,'SUM OF 5-8'!E13))</f>
      </c>
      <c r="F14" s="16">
        <f>IF(SUM('SUM OF 1-4'!F13,'SUM OF 5-8'!F13)=0,"",SUM('SUM OF 1-4'!F13,'SUM OF 5-8'!F13))</f>
      </c>
      <c r="G14" s="16">
        <f>IF(SUM('SUM OF 1-4'!G13,'SUM OF 5-8'!G13)=0,"",SUM('SUM OF 1-4'!G13,'SUM OF 5-8'!G13))</f>
      </c>
      <c r="H14" s="16">
        <f>IF(SUM('SUM OF 1-4'!H13,'SUM OF 5-8'!H13)=0,"",SUM('SUM OF 1-4'!H13,'SUM OF 5-8'!H13))</f>
      </c>
      <c r="I14" s="16">
        <f>SUM(B14:H14)</f>
        <v>0</v>
      </c>
      <c r="J14" s="16">
        <f t="shared" si="2"/>
        <v>0</v>
      </c>
      <c r="K14" s="18"/>
      <c r="L14" s="77"/>
      <c r="M14" s="87">
        <f t="shared" si="1"/>
        <v>0</v>
      </c>
      <c r="N14" s="3"/>
    </row>
    <row r="15" spans="1:14" s="2" customFormat="1" ht="13.5" customHeight="1">
      <c r="A15" s="15"/>
      <c r="B15" s="16">
        <f>IF(SUM('SUM OF 1-4'!B14,'SUM OF 5-8'!B14)=0,"",SUM('SUM OF 1-4'!B14,'SUM OF 5-8'!B14))</f>
      </c>
      <c r="C15" s="16">
        <f>IF(SUM('SUM OF 1-4'!C14,'SUM OF 5-8'!C14)=0,"",SUM('SUM OF 1-4'!C14,'SUM OF 5-8'!C14))</f>
      </c>
      <c r="D15" s="16">
        <f>IF(SUM('SUM OF 1-4'!D14,'SUM OF 5-8'!D14)=0,"",SUM('SUM OF 1-4'!D14,'SUM OF 5-8'!D14))</f>
      </c>
      <c r="E15" s="16">
        <f>IF(SUM('SUM OF 1-4'!E14,'SUM OF 5-8'!E14)=0,"",SUM('SUM OF 1-4'!E14,'SUM OF 5-8'!E14))</f>
      </c>
      <c r="F15" s="16">
        <f>IF(SUM('SUM OF 1-4'!F14,'SUM OF 5-8'!F14)=0,"",SUM('SUM OF 1-4'!F14,'SUM OF 5-8'!F14))</f>
      </c>
      <c r="G15" s="16">
        <f>IF(SUM('SUM OF 1-4'!G14,'SUM OF 5-8'!G14)=0,"",SUM('SUM OF 1-4'!G14,'SUM OF 5-8'!G14))</f>
      </c>
      <c r="H15" s="16">
        <f>IF(SUM('SUM OF 1-4'!H14,'SUM OF 5-8'!H14)=0,"",SUM('SUM OF 1-4'!H14,'SUM OF 5-8'!H14))</f>
      </c>
      <c r="I15" s="16">
        <f t="shared" si="0"/>
        <v>0</v>
      </c>
      <c r="J15" s="16">
        <f t="shared" si="2"/>
        <v>0</v>
      </c>
      <c r="K15" s="18"/>
      <c r="L15" s="71"/>
      <c r="M15" s="19">
        <f t="shared" si="1"/>
        <v>0</v>
      </c>
      <c r="N15" s="3"/>
    </row>
    <row r="16" spans="1:14" s="2" customFormat="1" ht="13.5" customHeight="1">
      <c r="A16" s="15"/>
      <c r="B16" s="16">
        <f>IF(SUM('SUM OF 1-4'!B15,'SUM OF 5-8'!B15)=0,"",SUM('SUM OF 1-4'!B15,'SUM OF 5-8'!B15))</f>
      </c>
      <c r="C16" s="16">
        <f>IF(SUM('SUM OF 1-4'!C15,'SUM OF 5-8'!C15)=0,"",SUM('SUM OF 1-4'!C15,'SUM OF 5-8'!C15))</f>
      </c>
      <c r="D16" s="16">
        <f>IF(SUM('SUM OF 1-4'!D15,'SUM OF 5-8'!D15)=0,"",SUM('SUM OF 1-4'!D15,'SUM OF 5-8'!D15))</f>
      </c>
      <c r="E16" s="16">
        <f>IF(SUM('SUM OF 1-4'!E15,'SUM OF 5-8'!E15)=0,"",SUM('SUM OF 1-4'!E15,'SUM OF 5-8'!E15))</f>
      </c>
      <c r="F16" s="16">
        <f>IF(SUM('SUM OF 1-4'!F15,'SUM OF 5-8'!F15)=0,"",SUM('SUM OF 1-4'!F15,'SUM OF 5-8'!F15))</f>
      </c>
      <c r="G16" s="16">
        <f>IF(SUM('SUM OF 1-4'!G15,'SUM OF 5-8'!G15)=0,"",SUM('SUM OF 1-4'!G15,'SUM OF 5-8'!G15))</f>
      </c>
      <c r="H16" s="16">
        <f>IF(SUM('SUM OF 1-4'!H15,'SUM OF 5-8'!H15)=0,"",SUM('SUM OF 1-4'!H15,'SUM OF 5-8'!H15))</f>
      </c>
      <c r="I16" s="16">
        <f t="shared" si="0"/>
        <v>0</v>
      </c>
      <c r="J16" s="16">
        <f t="shared" si="2"/>
        <v>0</v>
      </c>
      <c r="K16" s="18"/>
      <c r="L16" s="71"/>
      <c r="M16" s="19">
        <f t="shared" si="1"/>
        <v>0</v>
      </c>
      <c r="N16" s="3"/>
    </row>
    <row r="17" spans="1:14" s="2" customFormat="1" ht="13.5" customHeight="1">
      <c r="A17" s="15"/>
      <c r="B17" s="16">
        <f>IF(SUM('SUM OF 1-4'!B16,'SUM OF 5-8'!B16)=0,"",SUM('SUM OF 1-4'!B16,'SUM OF 5-8'!B16))</f>
      </c>
      <c r="C17" s="16">
        <f>IF(SUM('SUM OF 1-4'!C16,'SUM OF 5-8'!C16)=0,"",SUM('SUM OF 1-4'!C16,'SUM OF 5-8'!C16))</f>
      </c>
      <c r="D17" s="16">
        <f>IF(SUM('SUM OF 1-4'!D16,'SUM OF 5-8'!D16)=0,"",SUM('SUM OF 1-4'!D16,'SUM OF 5-8'!D16))</f>
      </c>
      <c r="E17" s="16">
        <f>IF(SUM('SUM OF 1-4'!E16,'SUM OF 5-8'!E16)=0,"",SUM('SUM OF 1-4'!E16,'SUM OF 5-8'!E16))</f>
      </c>
      <c r="F17" s="16">
        <f>IF(SUM('SUM OF 1-4'!F16,'SUM OF 5-8'!F16)=0,"",SUM('SUM OF 1-4'!F16,'SUM OF 5-8'!F16))</f>
      </c>
      <c r="G17" s="16">
        <f>IF(SUM('SUM OF 1-4'!G16,'SUM OF 5-8'!G16)=0,"",SUM('SUM OF 1-4'!G16,'SUM OF 5-8'!G16))</f>
      </c>
      <c r="H17" s="16">
        <f>IF(SUM('SUM OF 1-4'!H16,'SUM OF 5-8'!H16)=0,"",SUM('SUM OF 1-4'!H16,'SUM OF 5-8'!H16))</f>
      </c>
      <c r="I17" s="16">
        <f t="shared" si="0"/>
        <v>0</v>
      </c>
      <c r="J17" s="16">
        <f t="shared" si="2"/>
        <v>0</v>
      </c>
      <c r="K17" s="18"/>
      <c r="L17" s="71"/>
      <c r="M17" s="19">
        <f t="shared" si="1"/>
        <v>0</v>
      </c>
      <c r="N17" s="3"/>
    </row>
    <row r="18" spans="1:14" s="2" customFormat="1" ht="13.5" customHeight="1">
      <c r="A18" s="15"/>
      <c r="B18" s="16">
        <f>IF(SUM('SUM OF 1-4'!B17,'SUM OF 5-8'!B17)=0,"",SUM('SUM OF 1-4'!B17,'SUM OF 5-8'!B17))</f>
      </c>
      <c r="C18" s="16">
        <f>IF(SUM('SUM OF 1-4'!C17,'SUM OF 5-8'!C17)=0,"",SUM('SUM OF 1-4'!C17,'SUM OF 5-8'!C17))</f>
      </c>
      <c r="D18" s="16">
        <f>IF(SUM('SUM OF 1-4'!D17,'SUM OF 5-8'!D17)=0,"",SUM('SUM OF 1-4'!D17,'SUM OF 5-8'!D17))</f>
      </c>
      <c r="E18" s="16">
        <f>IF(SUM('SUM OF 1-4'!E17,'SUM OF 5-8'!E17)=0,"",SUM('SUM OF 1-4'!E17,'SUM OF 5-8'!E17))</f>
      </c>
      <c r="F18" s="16">
        <f>IF(SUM('SUM OF 1-4'!F17,'SUM OF 5-8'!F17)=0,"",SUM('SUM OF 1-4'!F17,'SUM OF 5-8'!F17))</f>
      </c>
      <c r="G18" s="16">
        <f>IF(SUM('SUM OF 1-4'!G17,'SUM OF 5-8'!G17)=0,"",SUM('SUM OF 1-4'!G17,'SUM OF 5-8'!G17))</f>
      </c>
      <c r="H18" s="16">
        <f>IF(SUM('SUM OF 1-4'!H17,'SUM OF 5-8'!H17)=0,"",SUM('SUM OF 1-4'!H17,'SUM OF 5-8'!H17))</f>
      </c>
      <c r="I18" s="16">
        <f t="shared" si="0"/>
        <v>0</v>
      </c>
      <c r="J18" s="16">
        <f t="shared" si="2"/>
        <v>0</v>
      </c>
      <c r="K18" s="18"/>
      <c r="L18" s="71"/>
      <c r="M18" s="19">
        <f t="shared" si="1"/>
        <v>0</v>
      </c>
      <c r="N18" s="3"/>
    </row>
    <row r="19" spans="1:14" s="2" customFormat="1" ht="18">
      <c r="A19" s="15"/>
      <c r="B19" s="16">
        <f>IF(SUM('SUM OF 1-4'!B18,'SUM OF 5-8'!B18)=0,"",SUM('SUM OF 1-4'!B18,'SUM OF 5-8'!B18))</f>
      </c>
      <c r="C19" s="16">
        <f>IF(SUM('SUM OF 1-4'!C18,'SUM OF 5-8'!C18)=0,"",SUM('SUM OF 1-4'!C18,'SUM OF 5-8'!C18))</f>
      </c>
      <c r="D19" s="16">
        <f>IF(SUM('SUM OF 1-4'!D18,'SUM OF 5-8'!D18)=0,"",SUM('SUM OF 1-4'!D18,'SUM OF 5-8'!D18))</f>
      </c>
      <c r="E19" s="16">
        <f>IF(SUM('SUM OF 1-4'!E18,'SUM OF 5-8'!E18)=0,"",SUM('SUM OF 1-4'!E18,'SUM OF 5-8'!E18))</f>
      </c>
      <c r="F19" s="16">
        <f>IF(SUM('SUM OF 1-4'!F18,'SUM OF 5-8'!F18)=0,"",SUM('SUM OF 1-4'!F18,'SUM OF 5-8'!F18))</f>
      </c>
      <c r="G19" s="16">
        <f>IF(SUM('SUM OF 1-4'!G18,'SUM OF 5-8'!G18)=0,"",SUM('SUM OF 1-4'!G18,'SUM OF 5-8'!G18))</f>
      </c>
      <c r="H19" s="16">
        <f>IF(SUM('SUM OF 1-4'!H18,'SUM OF 5-8'!H18)=0,"",SUM('SUM OF 1-4'!H18,'SUM OF 5-8'!H18))</f>
      </c>
      <c r="I19" s="16">
        <f t="shared" si="0"/>
        <v>0</v>
      </c>
      <c r="J19" s="16">
        <f t="shared" si="2"/>
        <v>0</v>
      </c>
      <c r="K19" s="18"/>
      <c r="L19" s="71"/>
      <c r="M19" s="19">
        <f t="shared" si="1"/>
        <v>0</v>
      </c>
      <c r="N19" s="3"/>
    </row>
    <row r="20" spans="1:14" s="2" customFormat="1" ht="13.5" customHeight="1" thickBot="1">
      <c r="A20" s="20"/>
      <c r="B20" s="16">
        <f>IF(SUM('SUM OF 1-4'!B19,'SUM OF 5-8'!B19)=0,"",SUM('SUM OF 1-4'!B19,'SUM OF 5-8'!B19))</f>
      </c>
      <c r="C20" s="16">
        <f>IF(SUM('SUM OF 1-4'!C19,'SUM OF 5-8'!C19)=0,"",SUM('SUM OF 1-4'!C19,'SUM OF 5-8'!C19))</f>
      </c>
      <c r="D20" s="16">
        <f>IF(SUM('SUM OF 1-4'!D19,'SUM OF 5-8'!D19)=0,"",SUM('SUM OF 1-4'!D19,'SUM OF 5-8'!D19))</f>
      </c>
      <c r="E20" s="16">
        <f>IF(SUM('SUM OF 1-4'!E19,'SUM OF 5-8'!E19)=0,"",SUM('SUM OF 1-4'!E19,'SUM OF 5-8'!E19))</f>
      </c>
      <c r="F20" s="16">
        <f>IF(SUM('SUM OF 1-4'!F19,'SUM OF 5-8'!F19)=0,"",SUM('SUM OF 1-4'!F19,'SUM OF 5-8'!F19))</f>
      </c>
      <c r="G20" s="16">
        <f>IF(SUM('SUM OF 1-4'!G19,'SUM OF 5-8'!G19)=0,"",SUM('SUM OF 1-4'!G19,'SUM OF 5-8'!G19))</f>
      </c>
      <c r="H20" s="16">
        <f>IF(SUM('SUM OF 1-4'!H19,'SUM OF 5-8'!H19)=0,"",SUM('SUM OF 1-4'!H19,'SUM OF 5-8'!H19))</f>
      </c>
      <c r="I20" s="16">
        <f t="shared" si="0"/>
        <v>0</v>
      </c>
      <c r="J20" s="16">
        <f t="shared" si="2"/>
        <v>0</v>
      </c>
      <c r="K20" s="22"/>
      <c r="L20" s="73"/>
      <c r="M20" s="23">
        <f t="shared" si="1"/>
        <v>0</v>
      </c>
      <c r="N20" s="3"/>
    </row>
    <row r="21" spans="1:14" s="2" customFormat="1" ht="18.75" thickBot="1">
      <c r="A21" s="24" t="s">
        <v>15</v>
      </c>
      <c r="B21" s="25"/>
      <c r="C21" s="25"/>
      <c r="D21" s="25"/>
      <c r="E21" s="26"/>
      <c r="F21" s="123" t="s">
        <v>26</v>
      </c>
      <c r="G21" s="124"/>
      <c r="H21" s="124"/>
      <c r="I21" s="124"/>
      <c r="J21" s="124"/>
      <c r="K21" s="124"/>
      <c r="L21" s="125"/>
      <c r="M21" s="74">
        <f>SUM(M11:M20)</f>
        <v>0</v>
      </c>
      <c r="N21" s="3"/>
    </row>
    <row r="22" spans="1:14" s="2" customFormat="1" ht="12.75" customHeight="1" thickTop="1">
      <c r="A22" s="91" t="s">
        <v>41</v>
      </c>
      <c r="B22" s="92"/>
      <c r="C22" s="92"/>
      <c r="D22" s="92"/>
      <c r="E22" s="93"/>
      <c r="F22" s="126" t="s">
        <v>18</v>
      </c>
      <c r="G22" s="127"/>
      <c r="H22" s="127"/>
      <c r="I22" s="127"/>
      <c r="J22" s="127"/>
      <c r="K22" s="127"/>
      <c r="L22" s="128"/>
      <c r="M22" s="79"/>
      <c r="N22" s="3"/>
    </row>
    <row r="23" spans="1:14" s="2" customFormat="1" ht="13.5" customHeight="1">
      <c r="A23" s="94"/>
      <c r="B23" s="95"/>
      <c r="C23" s="95"/>
      <c r="D23" s="95"/>
      <c r="E23" s="96"/>
      <c r="F23" s="115" t="s">
        <v>39</v>
      </c>
      <c r="G23" s="116"/>
      <c r="H23" s="116"/>
      <c r="I23" s="116"/>
      <c r="J23" s="116"/>
      <c r="K23" s="116"/>
      <c r="L23" s="117"/>
      <c r="M23" s="78"/>
      <c r="N23" s="3"/>
    </row>
    <row r="24" spans="1:14" s="2" customFormat="1" ht="13.5" customHeight="1">
      <c r="A24" s="97"/>
      <c r="B24" s="98"/>
      <c r="C24" s="98"/>
      <c r="D24" s="98"/>
      <c r="E24" s="99"/>
      <c r="F24" s="115" t="s">
        <v>19</v>
      </c>
      <c r="G24" s="116"/>
      <c r="H24" s="116"/>
      <c r="I24" s="116"/>
      <c r="J24" s="116"/>
      <c r="K24" s="116"/>
      <c r="L24" s="117"/>
      <c r="M24" s="78"/>
      <c r="N24" s="3"/>
    </row>
    <row r="25" spans="1:14" s="2" customFormat="1" ht="13.5" customHeight="1" thickBot="1">
      <c r="A25" s="100" t="s">
        <v>44</v>
      </c>
      <c r="B25" s="101"/>
      <c r="C25" s="101"/>
      <c r="D25" s="101"/>
      <c r="E25" s="102"/>
      <c r="F25" s="115" t="s">
        <v>20</v>
      </c>
      <c r="G25" s="116"/>
      <c r="H25" s="116"/>
      <c r="I25" s="116"/>
      <c r="J25" s="116"/>
      <c r="K25" s="116"/>
      <c r="L25" s="117"/>
      <c r="M25" s="81"/>
      <c r="N25" s="3"/>
    </row>
    <row r="26" spans="1:14" s="2" customFormat="1" ht="13.5" customHeight="1" thickBot="1">
      <c r="A26" s="103"/>
      <c r="B26" s="104"/>
      <c r="C26" s="104"/>
      <c r="D26" s="104"/>
      <c r="E26" s="105"/>
      <c r="F26" s="136" t="s">
        <v>27</v>
      </c>
      <c r="G26" s="137"/>
      <c r="H26" s="137"/>
      <c r="I26" s="137"/>
      <c r="J26" s="137"/>
      <c r="K26" s="137"/>
      <c r="L26" s="138"/>
      <c r="M26" s="27">
        <f>SUM(M22:M25)</f>
        <v>0</v>
      </c>
      <c r="N26" s="3"/>
    </row>
    <row r="27" spans="1:14" s="2" customFormat="1" ht="13.5" customHeight="1" thickTop="1">
      <c r="A27" s="60"/>
      <c r="B27" s="82"/>
      <c r="C27" s="82"/>
      <c r="D27" s="82"/>
      <c r="E27" s="83"/>
      <c r="F27" s="142" t="s">
        <v>21</v>
      </c>
      <c r="G27" s="143"/>
      <c r="H27" s="143"/>
      <c r="I27" s="143"/>
      <c r="J27" s="143"/>
      <c r="K27" s="143"/>
      <c r="L27" s="144"/>
      <c r="M27" s="79"/>
      <c r="N27" s="3"/>
    </row>
    <row r="28" spans="1:14" s="2" customFormat="1" ht="13.5" customHeight="1">
      <c r="A28" s="60"/>
      <c r="B28" s="82"/>
      <c r="C28" s="82"/>
      <c r="D28" s="82"/>
      <c r="E28" s="83"/>
      <c r="F28" s="115" t="s">
        <v>22</v>
      </c>
      <c r="G28" s="116"/>
      <c r="H28" s="116"/>
      <c r="I28" s="116"/>
      <c r="J28" s="116"/>
      <c r="K28" s="116"/>
      <c r="L28" s="117"/>
      <c r="M28" s="78"/>
      <c r="N28" s="3"/>
    </row>
    <row r="29" spans="1:14" s="2" customFormat="1" ht="13.5" customHeight="1">
      <c r="A29" s="60"/>
      <c r="B29" s="82"/>
      <c r="C29" s="82"/>
      <c r="D29" s="82"/>
      <c r="E29" s="83"/>
      <c r="F29" s="112" t="s">
        <v>23</v>
      </c>
      <c r="G29" s="113"/>
      <c r="H29" s="113"/>
      <c r="I29" s="113"/>
      <c r="J29" s="113"/>
      <c r="K29" s="113"/>
      <c r="L29" s="114"/>
      <c r="M29" s="80"/>
      <c r="N29" s="3"/>
    </row>
    <row r="30" spans="1:14" s="2" customFormat="1" ht="18.75" thickBot="1">
      <c r="A30" s="60"/>
      <c r="B30" s="82"/>
      <c r="C30" s="82"/>
      <c r="D30" s="82"/>
      <c r="E30" s="83"/>
      <c r="F30" s="115" t="s">
        <v>24</v>
      </c>
      <c r="G30" s="116"/>
      <c r="H30" s="116"/>
      <c r="I30" s="116"/>
      <c r="J30" s="116"/>
      <c r="K30" s="116"/>
      <c r="L30" s="117"/>
      <c r="M30" s="81"/>
      <c r="N30" s="3"/>
    </row>
    <row r="31" spans="1:14" s="2" customFormat="1" ht="13.5" customHeight="1" thickBot="1">
      <c r="A31" s="60"/>
      <c r="B31" s="82"/>
      <c r="C31" s="82"/>
      <c r="D31" s="82"/>
      <c r="E31" s="83"/>
      <c r="F31" s="120" t="s">
        <v>28</v>
      </c>
      <c r="G31" s="121"/>
      <c r="H31" s="121"/>
      <c r="I31" s="121"/>
      <c r="J31" s="121"/>
      <c r="K31" s="121"/>
      <c r="L31" s="122"/>
      <c r="M31" s="27">
        <f>SUM(M27:M30)</f>
        <v>0</v>
      </c>
      <c r="N31" s="3"/>
    </row>
    <row r="32" spans="1:14" s="2" customFormat="1" ht="13.5" customHeight="1" thickBot="1" thickTop="1">
      <c r="A32" s="60"/>
      <c r="B32" s="82"/>
      <c r="C32" s="82"/>
      <c r="D32" s="82"/>
      <c r="E32" s="83"/>
      <c r="F32" s="109"/>
      <c r="G32" s="110"/>
      <c r="H32" s="110"/>
      <c r="I32" s="110"/>
      <c r="J32" s="110"/>
      <c r="K32" s="110"/>
      <c r="L32" s="111"/>
      <c r="M32" s="29"/>
      <c r="N32" s="3"/>
    </row>
    <row r="33" spans="1:14" s="2" customFormat="1" ht="13.5" customHeight="1" thickBot="1">
      <c r="A33" s="84"/>
      <c r="B33" s="85"/>
      <c r="C33" s="85"/>
      <c r="D33" s="85"/>
      <c r="E33" s="85"/>
      <c r="F33" s="139" t="s">
        <v>29</v>
      </c>
      <c r="G33" s="140"/>
      <c r="H33" s="140"/>
      <c r="I33" s="140"/>
      <c r="J33" s="140"/>
      <c r="K33" s="140"/>
      <c r="L33" s="141"/>
      <c r="M33" s="34">
        <f>SUM(M21+M26+M31)</f>
        <v>0</v>
      </c>
      <c r="N33" s="3"/>
    </row>
    <row r="34" spans="1:14" ht="12.75">
      <c r="A34" s="3"/>
      <c r="B34" s="3"/>
      <c r="C34" s="3"/>
      <c r="D34" s="3"/>
      <c r="E34" s="3"/>
      <c r="F34" s="35"/>
      <c r="G34" s="3"/>
      <c r="H34" s="3"/>
      <c r="I34" s="3"/>
      <c r="J34" s="3"/>
      <c r="K34" s="3"/>
      <c r="L34" s="3"/>
      <c r="M34" s="3"/>
      <c r="N34" s="3"/>
    </row>
    <row r="35" spans="1:14" ht="12.75">
      <c r="A35" s="3" t="s">
        <v>16</v>
      </c>
      <c r="B35" s="3"/>
      <c r="C35" s="3"/>
      <c r="D35" s="3"/>
      <c r="E35" s="3"/>
      <c r="F35" s="3"/>
      <c r="G35" s="3"/>
      <c r="H35" s="3"/>
      <c r="I35" s="3"/>
      <c r="J35" s="3"/>
      <c r="K35" s="3"/>
      <c r="L35" s="3"/>
      <c r="M35" s="3"/>
      <c r="N35" s="3"/>
    </row>
    <row r="36" spans="1:14" ht="12.75">
      <c r="A36" s="3" t="s">
        <v>36</v>
      </c>
      <c r="B36" s="3"/>
      <c r="C36" s="3"/>
      <c r="D36" s="3"/>
      <c r="E36" s="3"/>
      <c r="F36" s="3"/>
      <c r="G36" s="3"/>
      <c r="H36" s="3"/>
      <c r="I36" s="3"/>
      <c r="J36" s="3"/>
      <c r="K36" s="3"/>
      <c r="L36" s="3"/>
      <c r="M36" s="3"/>
      <c r="N36" s="3"/>
    </row>
    <row r="37" spans="1:14" ht="12.75">
      <c r="A37" s="3" t="s">
        <v>37</v>
      </c>
      <c r="B37" s="3"/>
      <c r="C37" s="3"/>
      <c r="D37" s="3"/>
      <c r="E37" s="3"/>
      <c r="F37" s="3"/>
      <c r="G37" s="3"/>
      <c r="H37" s="3"/>
      <c r="I37" s="3"/>
      <c r="J37" s="3"/>
      <c r="K37" s="3"/>
      <c r="L37" s="3"/>
      <c r="M37" s="3"/>
      <c r="N37" s="3"/>
    </row>
    <row r="38" spans="1:14" ht="67.5" customHeight="1">
      <c r="A38" s="132" t="s">
        <v>40</v>
      </c>
      <c r="B38" s="133"/>
      <c r="C38" s="133"/>
      <c r="D38" s="133"/>
      <c r="E38" s="133"/>
      <c r="F38" s="133"/>
      <c r="G38" s="133"/>
      <c r="H38" s="133"/>
      <c r="I38" s="133"/>
      <c r="J38" s="133"/>
      <c r="K38" s="133"/>
      <c r="L38" s="133"/>
      <c r="M38" s="133"/>
      <c r="N38" s="3"/>
    </row>
    <row r="39" spans="1:14" s="41" customFormat="1" ht="30" customHeight="1">
      <c r="A39" s="129" t="s">
        <v>31</v>
      </c>
      <c r="B39" s="130"/>
      <c r="C39" s="130"/>
      <c r="D39" s="130"/>
      <c r="E39" s="130"/>
      <c r="F39" s="130"/>
      <c r="G39" s="130"/>
      <c r="H39" s="130"/>
      <c r="I39" s="130"/>
      <c r="J39" s="130"/>
      <c r="K39" s="130"/>
      <c r="L39" s="130"/>
      <c r="M39" s="130"/>
      <c r="N39" s="39"/>
    </row>
    <row r="40" spans="1:14" ht="12.75" customHeight="1" hidden="1">
      <c r="A40" s="38"/>
      <c r="B40" s="134"/>
      <c r="C40" s="134"/>
      <c r="D40" s="134"/>
      <c r="E40" s="134"/>
      <c r="F40" s="134"/>
      <c r="G40" s="135"/>
      <c r="H40" s="135"/>
      <c r="I40" s="135"/>
      <c r="J40" s="135"/>
      <c r="K40" s="40"/>
      <c r="L40" s="40"/>
      <c r="M40" s="40"/>
      <c r="N40" s="3"/>
    </row>
    <row r="41" s="54" customFormat="1" ht="12.75"/>
    <row r="42" spans="1:10" s="54" customFormat="1" ht="13.5" thickBot="1">
      <c r="A42" s="88"/>
      <c r="C42" s="88"/>
      <c r="D42" s="131"/>
      <c r="E42" s="131"/>
      <c r="F42" s="131"/>
      <c r="G42" s="131"/>
      <c r="I42" s="88"/>
      <c r="J42" s="88"/>
    </row>
    <row r="43" spans="1:9" ht="12.75">
      <c r="A43" t="s">
        <v>32</v>
      </c>
      <c r="C43" t="s">
        <v>33</v>
      </c>
      <c r="I43" t="s">
        <v>34</v>
      </c>
    </row>
  </sheetData>
  <sheetProtection sheet="1"/>
  <mergeCells count="25">
    <mergeCell ref="A39:M39"/>
    <mergeCell ref="D42:G42"/>
    <mergeCell ref="A38:M38"/>
    <mergeCell ref="B40:F40"/>
    <mergeCell ref="G40:J40"/>
    <mergeCell ref="F25:L25"/>
    <mergeCell ref="F26:L26"/>
    <mergeCell ref="F33:L33"/>
    <mergeCell ref="F27:L27"/>
    <mergeCell ref="F28:L28"/>
    <mergeCell ref="A2:D2"/>
    <mergeCell ref="B9:H9"/>
    <mergeCell ref="F31:L31"/>
    <mergeCell ref="F23:L23"/>
    <mergeCell ref="F24:L24"/>
    <mergeCell ref="F21:L21"/>
    <mergeCell ref="F22:L22"/>
    <mergeCell ref="A22:E24"/>
    <mergeCell ref="A25:E26"/>
    <mergeCell ref="A3:H3"/>
    <mergeCell ref="I3:K3"/>
    <mergeCell ref="A7:F7"/>
    <mergeCell ref="F32:L32"/>
    <mergeCell ref="F29:L29"/>
    <mergeCell ref="F30:L30"/>
  </mergeCells>
  <printOptions/>
  <pageMargins left="0.25" right="0.25" top="0.25" bottom="0.25" header="0.25" footer="0.25"/>
  <pageSetup fitToHeight="1" fitToWidth="1" horizontalDpi="1200" verticalDpi="1200" orientation="landscape" scale="91" r:id="rId1"/>
</worksheet>
</file>

<file path=xl/worksheets/sheet10.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1" sqref="J1"/>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162</v>
      </c>
      <c r="K1" s="3"/>
      <c r="L1" s="3"/>
    </row>
    <row r="2" spans="1:12" ht="12.75">
      <c r="A2" s="106" t="s">
        <v>35</v>
      </c>
      <c r="B2" s="107"/>
      <c r="C2" s="107"/>
      <c r="D2" s="107"/>
      <c r="E2" s="36" t="s">
        <v>66</v>
      </c>
      <c r="F2" s="42"/>
      <c r="G2" s="42"/>
      <c r="H2" s="42"/>
      <c r="I2" s="42"/>
      <c r="J2" s="42"/>
      <c r="K2" s="42"/>
      <c r="L2" s="3"/>
    </row>
    <row r="3" spans="1:12" ht="12.75">
      <c r="A3" s="106" t="s">
        <v>108</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1</v>
      </c>
      <c r="D11" s="61">
        <v>1</v>
      </c>
      <c r="E11" s="61">
        <v>1</v>
      </c>
      <c r="F11" s="61">
        <v>1</v>
      </c>
      <c r="G11" s="61">
        <v>0</v>
      </c>
      <c r="H11" s="62">
        <v>0</v>
      </c>
      <c r="I11" s="16">
        <f>SUM(B11:H11)</f>
        <v>4</v>
      </c>
      <c r="J11" s="50">
        <f>I11*52</f>
        <v>208</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49</v>
      </c>
      <c r="B23" s="28"/>
      <c r="C23" s="28"/>
      <c r="D23" s="28"/>
      <c r="E23" s="28"/>
      <c r="F23" s="155"/>
      <c r="G23" s="156"/>
      <c r="H23" s="156"/>
      <c r="I23" s="156"/>
      <c r="J23" s="156"/>
      <c r="K23" s="157"/>
      <c r="L23" s="3"/>
    </row>
    <row r="24" spans="1:12" s="2" customFormat="1" ht="13.5" customHeight="1">
      <c r="A24" s="43" t="s">
        <v>67</v>
      </c>
      <c r="B24" s="28"/>
      <c r="C24" s="28"/>
      <c r="D24" s="28"/>
      <c r="E24" s="28"/>
      <c r="F24" s="155"/>
      <c r="G24" s="156"/>
      <c r="H24" s="156"/>
      <c r="I24" s="156"/>
      <c r="J24" s="156"/>
      <c r="K24" s="157"/>
      <c r="L24" s="3"/>
    </row>
    <row r="25" spans="1:12" s="2" customFormat="1" ht="13.5" customHeight="1">
      <c r="A25" s="43" t="s">
        <v>107</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7.25" customHeight="1">
      <c r="A28" s="151" t="s">
        <v>41</v>
      </c>
      <c r="B28" s="152"/>
      <c r="C28" s="152"/>
      <c r="D28" s="152"/>
      <c r="E28" s="152"/>
      <c r="F28" s="155"/>
      <c r="G28" s="156"/>
      <c r="H28" s="156"/>
      <c r="I28" s="156"/>
      <c r="J28" s="156"/>
      <c r="K28" s="157"/>
      <c r="L28" s="3"/>
    </row>
    <row r="29" spans="1:12" s="2" customFormat="1" ht="15.7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11.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9" sqref="J9"/>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199</v>
      </c>
      <c r="K1" s="3"/>
      <c r="L1" s="3"/>
    </row>
    <row r="2" spans="1:12" ht="12.75">
      <c r="A2" s="106" t="s">
        <v>35</v>
      </c>
      <c r="B2" s="107"/>
      <c r="C2" s="107"/>
      <c r="D2" s="107"/>
      <c r="E2" s="36" t="s">
        <v>58</v>
      </c>
      <c r="F2" s="42"/>
      <c r="G2" s="42"/>
      <c r="H2" s="42"/>
      <c r="I2" s="42"/>
      <c r="J2" s="42"/>
      <c r="K2" s="42"/>
      <c r="L2" s="3"/>
    </row>
    <row r="3" spans="1:12" ht="12.75">
      <c r="A3" s="106" t="s">
        <v>116</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4</v>
      </c>
      <c r="D11" s="61">
        <v>4</v>
      </c>
      <c r="E11" s="61">
        <v>4</v>
      </c>
      <c r="F11" s="61">
        <v>4</v>
      </c>
      <c r="G11" s="61">
        <v>4</v>
      </c>
      <c r="H11" s="62">
        <v>0</v>
      </c>
      <c r="I11" s="16">
        <f>SUM(B11:H11)</f>
        <v>20</v>
      </c>
      <c r="J11" s="50">
        <f>I11*52</f>
        <v>1040</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28"/>
      <c r="C23" s="28"/>
      <c r="D23" s="28"/>
      <c r="E23" s="28"/>
      <c r="F23" s="155"/>
      <c r="G23" s="156"/>
      <c r="H23" s="156"/>
      <c r="I23" s="156"/>
      <c r="J23" s="156"/>
      <c r="K23" s="157"/>
      <c r="L23" s="3"/>
    </row>
    <row r="24" spans="1:12" s="2" customFormat="1" ht="13.5" customHeight="1">
      <c r="A24" s="43" t="s">
        <v>57</v>
      </c>
      <c r="B24" s="28"/>
      <c r="C24" s="28"/>
      <c r="D24" s="28"/>
      <c r="E24" s="28"/>
      <c r="F24" s="155"/>
      <c r="G24" s="156"/>
      <c r="H24" s="156"/>
      <c r="I24" s="156"/>
      <c r="J24" s="156"/>
      <c r="K24" s="157"/>
      <c r="L24" s="3"/>
    </row>
    <row r="25" spans="1:12" s="2" customFormat="1" ht="13.5" customHeight="1">
      <c r="A25" s="43" t="s">
        <v>115</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7.25" customHeight="1">
      <c r="A28" s="151" t="s">
        <v>41</v>
      </c>
      <c r="B28" s="152"/>
      <c r="C28" s="152"/>
      <c r="D28" s="152"/>
      <c r="E28" s="152"/>
      <c r="F28" s="155"/>
      <c r="G28" s="156"/>
      <c r="H28" s="156"/>
      <c r="I28" s="156"/>
      <c r="J28" s="156"/>
      <c r="K28" s="157"/>
      <c r="L28" s="3"/>
    </row>
    <row r="29" spans="1:12" s="2" customFormat="1" ht="15.7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12.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8" sqref="J8"/>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198</v>
      </c>
      <c r="K1" s="3"/>
      <c r="L1" s="3"/>
    </row>
    <row r="2" spans="1:12" ht="12.75">
      <c r="A2" s="106" t="s">
        <v>35</v>
      </c>
      <c r="B2" s="107"/>
      <c r="C2" s="107"/>
      <c r="D2" s="107"/>
      <c r="E2" s="36" t="s">
        <v>63</v>
      </c>
      <c r="F2" s="42"/>
      <c r="G2" s="42"/>
      <c r="H2" s="42"/>
      <c r="I2" s="42"/>
      <c r="J2" s="42"/>
      <c r="K2" s="42"/>
      <c r="L2" s="3"/>
    </row>
    <row r="3" spans="1:12" ht="12.75">
      <c r="A3" s="106" t="s">
        <v>116</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0</v>
      </c>
      <c r="D11" s="61">
        <v>4</v>
      </c>
      <c r="E11" s="61">
        <v>0</v>
      </c>
      <c r="F11" s="61">
        <v>4</v>
      </c>
      <c r="G11" s="61">
        <v>0</v>
      </c>
      <c r="H11" s="62">
        <v>0</v>
      </c>
      <c r="I11" s="16">
        <f>SUM(B11:H11)</f>
        <v>8</v>
      </c>
      <c r="J11" s="50">
        <f>I11*52</f>
        <v>416</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55</v>
      </c>
      <c r="B23" s="28"/>
      <c r="C23" s="28"/>
      <c r="D23" s="28"/>
      <c r="E23" s="28"/>
      <c r="F23" s="155"/>
      <c r="G23" s="156"/>
      <c r="H23" s="156"/>
      <c r="I23" s="156"/>
      <c r="J23" s="156"/>
      <c r="K23" s="157"/>
      <c r="L23" s="3"/>
    </row>
    <row r="24" spans="1:12" s="2" customFormat="1" ht="13.5" customHeight="1">
      <c r="A24" s="43" t="s">
        <v>61</v>
      </c>
      <c r="B24" s="28"/>
      <c r="C24" s="28"/>
      <c r="D24" s="28"/>
      <c r="E24" s="28"/>
      <c r="F24" s="155"/>
      <c r="G24" s="156"/>
      <c r="H24" s="156"/>
      <c r="I24" s="156"/>
      <c r="J24" s="156"/>
      <c r="K24" s="157"/>
      <c r="L24" s="3"/>
    </row>
    <row r="25" spans="1:12" s="2" customFormat="1" ht="13.5" customHeight="1">
      <c r="A25" s="43" t="s">
        <v>115</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7.25" customHeight="1">
      <c r="A28" s="151" t="s">
        <v>41</v>
      </c>
      <c r="B28" s="152"/>
      <c r="C28" s="152"/>
      <c r="D28" s="152"/>
      <c r="E28" s="152"/>
      <c r="F28" s="155"/>
      <c r="G28" s="156"/>
      <c r="H28" s="156"/>
      <c r="I28" s="156"/>
      <c r="J28" s="156"/>
      <c r="K28" s="157"/>
      <c r="L28" s="3"/>
    </row>
    <row r="29" spans="1:12" s="2" customFormat="1" ht="15.7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13.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 sqref="J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197</v>
      </c>
      <c r="K1" s="3"/>
      <c r="L1" s="3"/>
    </row>
    <row r="2" spans="1:12" ht="12.75">
      <c r="A2" s="106" t="s">
        <v>35</v>
      </c>
      <c r="B2" s="107"/>
      <c r="C2" s="107"/>
      <c r="D2" s="107"/>
      <c r="E2" s="36" t="s">
        <v>48</v>
      </c>
      <c r="F2" s="42"/>
      <c r="G2" s="42"/>
      <c r="H2" s="42"/>
      <c r="I2" s="42"/>
      <c r="J2" s="42"/>
      <c r="K2" s="42"/>
      <c r="L2" s="3"/>
    </row>
    <row r="3" spans="1:12" ht="12.75">
      <c r="A3" s="106" t="s">
        <v>118</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8</v>
      </c>
      <c r="D11" s="61">
        <v>8</v>
      </c>
      <c r="E11" s="61">
        <v>8</v>
      </c>
      <c r="F11" s="61">
        <v>8</v>
      </c>
      <c r="G11" s="61">
        <v>8</v>
      </c>
      <c r="H11" s="62">
        <v>0</v>
      </c>
      <c r="I11" s="16">
        <f>SUM(B11:H11)</f>
        <v>40</v>
      </c>
      <c r="J11" s="50">
        <f>I11*52</f>
        <v>2080</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28"/>
      <c r="C23" s="28"/>
      <c r="D23" s="28"/>
      <c r="E23" s="28"/>
      <c r="F23" s="155"/>
      <c r="G23" s="156"/>
      <c r="H23" s="156"/>
      <c r="I23" s="156"/>
      <c r="J23" s="156"/>
      <c r="K23" s="157"/>
      <c r="L23" s="3"/>
    </row>
    <row r="24" spans="1:12" s="2" customFormat="1" ht="13.5" customHeight="1">
      <c r="A24" s="43" t="s">
        <v>45</v>
      </c>
      <c r="B24" s="28"/>
      <c r="C24" s="28"/>
      <c r="D24" s="28"/>
      <c r="E24" s="28"/>
      <c r="F24" s="155"/>
      <c r="G24" s="156"/>
      <c r="H24" s="156"/>
      <c r="I24" s="156"/>
      <c r="J24" s="156"/>
      <c r="K24" s="157"/>
      <c r="L24" s="3"/>
    </row>
    <row r="25" spans="1:12" s="2" customFormat="1" ht="13.5" customHeight="1">
      <c r="A25" s="43" t="s">
        <v>117</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3:H3"/>
    <mergeCell ref="F28:K28"/>
    <mergeCell ref="B9:H9"/>
    <mergeCell ref="F30:K30"/>
    <mergeCell ref="F22:K22"/>
    <mergeCell ref="A2:D2"/>
    <mergeCell ref="I3:K3"/>
    <mergeCell ref="A4:J4"/>
    <mergeCell ref="A28:E29"/>
    <mergeCell ref="F25:K25"/>
    <mergeCell ref="F26:K26"/>
    <mergeCell ref="F29:K29"/>
    <mergeCell ref="F21:K21"/>
    <mergeCell ref="A38:K38"/>
    <mergeCell ref="F31:K31"/>
    <mergeCell ref="F32:K32"/>
    <mergeCell ref="F27:K27"/>
    <mergeCell ref="F24:K24"/>
    <mergeCell ref="F23:K23"/>
    <mergeCell ref="F33:K33"/>
    <mergeCell ref="A30:E30"/>
  </mergeCells>
  <printOptions/>
  <pageMargins left="0.25" right="0.25" top="0.25" bottom="0.25" header="0.25" footer="0.25"/>
  <pageSetup fitToHeight="1" fitToWidth="1" horizontalDpi="1200" verticalDpi="1200" orientation="landscape" scale="89" r:id="rId1"/>
</worksheet>
</file>

<file path=xl/worksheets/sheet14.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 sqref="J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196</v>
      </c>
      <c r="K1" s="3"/>
      <c r="L1" s="3"/>
    </row>
    <row r="2" spans="1:12" ht="12.75">
      <c r="A2" s="106" t="s">
        <v>35</v>
      </c>
      <c r="B2" s="107"/>
      <c r="C2" s="107"/>
      <c r="D2" s="107"/>
      <c r="E2" s="36" t="s">
        <v>47</v>
      </c>
      <c r="F2" s="42"/>
      <c r="G2" s="42"/>
      <c r="H2" s="42"/>
      <c r="I2" s="42"/>
      <c r="J2" s="42"/>
      <c r="K2" s="42"/>
      <c r="L2" s="3"/>
    </row>
    <row r="3" spans="1:12" ht="12.75">
      <c r="A3" s="106" t="s">
        <v>118</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8</v>
      </c>
      <c r="D11" s="61">
        <v>8</v>
      </c>
      <c r="E11" s="61">
        <v>8</v>
      </c>
      <c r="F11" s="61">
        <v>8</v>
      </c>
      <c r="G11" s="61">
        <v>8</v>
      </c>
      <c r="H11" s="62">
        <v>0</v>
      </c>
      <c r="I11" s="16">
        <f>SUM(B11:H11)</f>
        <v>40</v>
      </c>
      <c r="J11" s="50">
        <f>I11*52</f>
        <v>2080</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28"/>
      <c r="C23" s="28"/>
      <c r="D23" s="28"/>
      <c r="E23" s="28"/>
      <c r="F23" s="155"/>
      <c r="G23" s="156"/>
      <c r="H23" s="156"/>
      <c r="I23" s="156"/>
      <c r="J23" s="156"/>
      <c r="K23" s="157"/>
      <c r="L23" s="3"/>
    </row>
    <row r="24" spans="1:12" s="2" customFormat="1" ht="13.5" customHeight="1">
      <c r="A24" s="43" t="s">
        <v>45</v>
      </c>
      <c r="B24" s="28"/>
      <c r="C24" s="28"/>
      <c r="D24" s="28"/>
      <c r="E24" s="28"/>
      <c r="F24" s="155"/>
      <c r="G24" s="156"/>
      <c r="H24" s="156"/>
      <c r="I24" s="156"/>
      <c r="J24" s="156"/>
      <c r="K24" s="157"/>
      <c r="L24" s="3"/>
    </row>
    <row r="25" spans="1:12" s="2" customFormat="1" ht="13.5" customHeight="1">
      <c r="A25" s="43" t="s">
        <v>117</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15.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10" sqref="J10"/>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195</v>
      </c>
      <c r="K1" s="3"/>
      <c r="L1" s="3"/>
    </row>
    <row r="2" spans="1:12" ht="12.75">
      <c r="A2" s="106" t="s">
        <v>35</v>
      </c>
      <c r="B2" s="107"/>
      <c r="C2" s="107"/>
      <c r="D2" s="107"/>
      <c r="E2" s="36" t="s">
        <v>71</v>
      </c>
      <c r="F2" s="42"/>
      <c r="G2" s="42"/>
      <c r="H2" s="42"/>
      <c r="I2" s="42"/>
      <c r="J2" s="42"/>
      <c r="K2" s="42"/>
      <c r="L2" s="3"/>
    </row>
    <row r="3" spans="1:12" ht="12.75">
      <c r="A3" s="106" t="s">
        <v>128</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2</v>
      </c>
      <c r="D11" s="61">
        <v>2</v>
      </c>
      <c r="E11" s="61">
        <v>2</v>
      </c>
      <c r="F11" s="61">
        <v>2</v>
      </c>
      <c r="G11" s="61">
        <v>2</v>
      </c>
      <c r="H11" s="62">
        <v>0</v>
      </c>
      <c r="I11" s="16">
        <f>SUM(B11:H11)</f>
        <v>10</v>
      </c>
      <c r="J11" s="50">
        <f>I11*52</f>
        <v>520</v>
      </c>
      <c r="K11" s="46"/>
      <c r="L11" s="3"/>
    </row>
    <row r="12" spans="1:12" s="2" customFormat="1" ht="13.5" customHeight="1">
      <c r="A12" s="60"/>
      <c r="B12" s="61">
        <v>0</v>
      </c>
      <c r="C12" s="61">
        <v>2</v>
      </c>
      <c r="D12" s="61">
        <v>2</v>
      </c>
      <c r="E12" s="61">
        <v>2</v>
      </c>
      <c r="F12" s="61">
        <v>2</v>
      </c>
      <c r="G12" s="61">
        <v>2</v>
      </c>
      <c r="H12" s="62">
        <v>0</v>
      </c>
      <c r="I12" s="16">
        <f aca="true" t="shared" si="0" ref="I12:I20">SUM(B12:H12)</f>
        <v>10</v>
      </c>
      <c r="J12" s="50">
        <f aca="true" t="shared" si="1" ref="J12:J20">I12*52</f>
        <v>520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52"/>
      <c r="C23" s="28"/>
      <c r="D23" s="28"/>
      <c r="E23" s="28"/>
      <c r="F23" s="155"/>
      <c r="G23" s="156"/>
      <c r="H23" s="156"/>
      <c r="I23" s="156"/>
      <c r="J23" s="156"/>
      <c r="K23" s="157"/>
      <c r="L23" s="3"/>
    </row>
    <row r="24" spans="1:12" s="2" customFormat="1" ht="13.5" customHeight="1">
      <c r="A24" s="43" t="s">
        <v>127</v>
      </c>
      <c r="B24" s="28"/>
      <c r="C24" s="28"/>
      <c r="D24" s="28"/>
      <c r="E24" s="28"/>
      <c r="F24" s="155"/>
      <c r="G24" s="156"/>
      <c r="H24" s="156"/>
      <c r="I24" s="156"/>
      <c r="J24" s="156"/>
      <c r="K24" s="157"/>
      <c r="L24" s="3"/>
    </row>
    <row r="25" spans="1:12" s="2" customFormat="1" ht="13.5" customHeight="1">
      <c r="A25" s="43" t="s">
        <v>115</v>
      </c>
      <c r="B25" s="28"/>
      <c r="C25" s="28"/>
      <c r="D25" s="28"/>
      <c r="E25" s="28"/>
      <c r="F25" s="155"/>
      <c r="G25" s="156"/>
      <c r="H25" s="156"/>
      <c r="I25" s="156"/>
      <c r="J25" s="156"/>
      <c r="K25" s="157"/>
      <c r="L25" s="3"/>
    </row>
    <row r="26" spans="1:12" s="2" customFormat="1" ht="13.5" customHeight="1">
      <c r="A26" s="43" t="s">
        <v>129</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7.25" customHeight="1">
      <c r="A28" s="151" t="s">
        <v>41</v>
      </c>
      <c r="B28" s="152"/>
      <c r="C28" s="152"/>
      <c r="D28" s="152"/>
      <c r="E28" s="152"/>
      <c r="F28" s="155"/>
      <c r="G28" s="156"/>
      <c r="H28" s="156"/>
      <c r="I28" s="156"/>
      <c r="J28" s="156"/>
      <c r="K28" s="157"/>
      <c r="L28" s="3"/>
    </row>
    <row r="29" spans="1:12" s="2" customFormat="1" ht="15.7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16.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 sqref="J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194</v>
      </c>
      <c r="K1" s="3"/>
      <c r="L1" s="3"/>
    </row>
    <row r="2" spans="1:12" ht="12.75">
      <c r="A2" s="106" t="s">
        <v>35</v>
      </c>
      <c r="B2" s="107"/>
      <c r="C2" s="107"/>
      <c r="D2" s="107"/>
      <c r="E2" s="36" t="s">
        <v>77</v>
      </c>
      <c r="F2" s="42"/>
      <c r="G2" s="42"/>
      <c r="H2" s="42"/>
      <c r="I2" s="42"/>
      <c r="J2" s="42"/>
      <c r="K2" s="42"/>
      <c r="L2" s="3"/>
    </row>
    <row r="3" spans="1:12" ht="12.75">
      <c r="A3" s="106" t="s">
        <v>124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1</v>
      </c>
      <c r="D11" s="61">
        <v>1</v>
      </c>
      <c r="E11" s="61">
        <v>1</v>
      </c>
      <c r="F11" s="61">
        <v>1</v>
      </c>
      <c r="G11" s="61">
        <v>1</v>
      </c>
      <c r="H11" s="62">
        <v>0</v>
      </c>
      <c r="I11" s="16">
        <f>SUM(B11:H11)</f>
        <v>5</v>
      </c>
      <c r="J11" s="50">
        <f>I11*52</f>
        <v>260</v>
      </c>
      <c r="K11" s="46"/>
      <c r="L11" s="3"/>
    </row>
    <row r="12" spans="1:12" s="2" customFormat="1" ht="13.5" customHeight="1">
      <c r="A12" s="60"/>
      <c r="B12" s="61">
        <v>0</v>
      </c>
      <c r="C12" s="61">
        <v>1</v>
      </c>
      <c r="D12" s="61">
        <v>1</v>
      </c>
      <c r="E12" s="61">
        <v>1</v>
      </c>
      <c r="F12" s="61">
        <v>1</v>
      </c>
      <c r="G12" s="61">
        <v>1</v>
      </c>
      <c r="H12" s="62">
        <v>0</v>
      </c>
      <c r="I12" s="16">
        <f aca="true" t="shared" si="0" ref="I12:I20">SUM(B12:H12)</f>
        <v>5</v>
      </c>
      <c r="J12" s="50">
        <f aca="true" t="shared" si="1" ref="J12:J20">I12*52</f>
        <v>260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52"/>
      <c r="C23" s="28"/>
      <c r="D23" s="28"/>
      <c r="E23" s="28"/>
      <c r="F23" s="155"/>
      <c r="G23" s="156"/>
      <c r="H23" s="156"/>
      <c r="I23" s="156"/>
      <c r="J23" s="156"/>
      <c r="K23" s="157"/>
      <c r="L23" s="3"/>
    </row>
    <row r="24" spans="1:12" s="2" customFormat="1" ht="13.5" customHeight="1">
      <c r="A24" s="43" t="s">
        <v>127</v>
      </c>
      <c r="B24" s="28"/>
      <c r="C24" s="28"/>
      <c r="D24" s="28"/>
      <c r="E24" s="28"/>
      <c r="F24" s="155"/>
      <c r="G24" s="156"/>
      <c r="H24" s="156"/>
      <c r="I24" s="156"/>
      <c r="J24" s="156"/>
      <c r="K24" s="157"/>
      <c r="L24" s="3"/>
    </row>
    <row r="25" spans="1:12" s="2" customFormat="1" ht="13.5" customHeight="1">
      <c r="A25" s="43" t="s">
        <v>123</v>
      </c>
      <c r="B25" s="28"/>
      <c r="C25" s="28"/>
      <c r="D25" s="28"/>
      <c r="E25" s="28"/>
      <c r="F25" s="155"/>
      <c r="G25" s="156"/>
      <c r="H25" s="156"/>
      <c r="I25" s="156"/>
      <c r="J25" s="156"/>
      <c r="K25" s="157"/>
      <c r="L25" s="3"/>
    </row>
    <row r="26" spans="1:12" s="2" customFormat="1" ht="13.5" customHeight="1">
      <c r="A26" s="43" t="s">
        <v>130</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7.25" customHeight="1">
      <c r="A28" s="151" t="s">
        <v>41</v>
      </c>
      <c r="B28" s="152"/>
      <c r="C28" s="152"/>
      <c r="D28" s="152"/>
      <c r="E28" s="152"/>
      <c r="F28" s="155"/>
      <c r="G28" s="156"/>
      <c r="H28" s="156"/>
      <c r="I28" s="156"/>
      <c r="J28" s="156"/>
      <c r="K28" s="157"/>
      <c r="L28" s="3"/>
    </row>
    <row r="29" spans="1:12" s="2" customFormat="1" ht="15.7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17.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11" sqref="J11"/>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193</v>
      </c>
      <c r="K1" s="3"/>
      <c r="L1" s="3"/>
    </row>
    <row r="2" spans="1:12" ht="12.75">
      <c r="A2" s="106" t="s">
        <v>35</v>
      </c>
      <c r="B2" s="107"/>
      <c r="C2" s="107"/>
      <c r="D2" s="107"/>
      <c r="E2" s="36" t="s">
        <v>78</v>
      </c>
      <c r="F2" s="42"/>
      <c r="G2" s="42"/>
      <c r="H2" s="42"/>
      <c r="I2" s="42"/>
      <c r="J2" s="42"/>
      <c r="K2" s="42"/>
      <c r="L2" s="3"/>
    </row>
    <row r="3" spans="1:12" ht="12.75">
      <c r="A3" s="106" t="s">
        <v>124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2</v>
      </c>
      <c r="D11" s="61">
        <v>2</v>
      </c>
      <c r="E11" s="61">
        <v>2</v>
      </c>
      <c r="F11" s="61">
        <v>2</v>
      </c>
      <c r="G11" s="61">
        <v>2</v>
      </c>
      <c r="H11" s="62">
        <v>0</v>
      </c>
      <c r="I11" s="16">
        <f>SUM(B11:H11)</f>
        <v>10</v>
      </c>
      <c r="J11" s="50">
        <f>I11*52</f>
        <v>520</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52"/>
      <c r="C23" s="28"/>
      <c r="D23" s="28"/>
      <c r="E23" s="28"/>
      <c r="F23" s="155"/>
      <c r="G23" s="156"/>
      <c r="H23" s="156"/>
      <c r="I23" s="156"/>
      <c r="J23" s="156"/>
      <c r="K23" s="157"/>
      <c r="L23" s="3"/>
    </row>
    <row r="24" spans="1:12" s="2" customFormat="1" ht="13.5" customHeight="1">
      <c r="A24" s="43" t="s">
        <v>147</v>
      </c>
      <c r="B24" s="28"/>
      <c r="C24" s="28"/>
      <c r="D24" s="28"/>
      <c r="E24" s="28"/>
      <c r="F24" s="155"/>
      <c r="G24" s="156"/>
      <c r="H24" s="156"/>
      <c r="I24" s="156"/>
      <c r="J24" s="156"/>
      <c r="K24" s="157"/>
      <c r="L24" s="3"/>
    </row>
    <row r="25" spans="1:12" s="2" customFormat="1" ht="13.5" customHeight="1">
      <c r="A25" s="43" t="s">
        <v>123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7.25" customHeight="1">
      <c r="A28" s="151" t="s">
        <v>41</v>
      </c>
      <c r="B28" s="152"/>
      <c r="C28" s="152"/>
      <c r="D28" s="152"/>
      <c r="E28" s="152"/>
      <c r="F28" s="155"/>
      <c r="G28" s="156"/>
      <c r="H28" s="156"/>
      <c r="I28" s="156"/>
      <c r="J28" s="156"/>
      <c r="K28" s="157"/>
      <c r="L28" s="3"/>
    </row>
    <row r="29" spans="1:12" s="2" customFormat="1" ht="15.7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18.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C11" sqref="C11"/>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192</v>
      </c>
      <c r="K1" s="3"/>
      <c r="L1" s="3"/>
    </row>
    <row r="2" spans="1:12" ht="12.75">
      <c r="A2" s="106" t="s">
        <v>35</v>
      </c>
      <c r="B2" s="107"/>
      <c r="C2" s="107"/>
      <c r="D2" s="107"/>
      <c r="E2" s="36" t="s">
        <v>79</v>
      </c>
      <c r="F2" s="42"/>
      <c r="G2" s="42"/>
      <c r="H2" s="42"/>
      <c r="I2" s="42"/>
      <c r="J2" s="42"/>
      <c r="K2" s="42"/>
      <c r="L2" s="3"/>
    </row>
    <row r="3" spans="1:12" ht="12.75">
      <c r="A3" s="106" t="s">
        <v>119</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1.5</v>
      </c>
      <c r="D11" s="61">
        <v>1.5</v>
      </c>
      <c r="E11" s="61">
        <v>1.5</v>
      </c>
      <c r="F11" s="61">
        <v>1.5</v>
      </c>
      <c r="G11" s="61">
        <v>0.75</v>
      </c>
      <c r="H11" s="62">
        <v>0</v>
      </c>
      <c r="I11" s="16">
        <f>SUM(B11:H11)</f>
        <v>6.75</v>
      </c>
      <c r="J11" s="50">
        <f>I11*52</f>
        <v>351</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120</v>
      </c>
      <c r="B23" s="52"/>
      <c r="C23" s="28"/>
      <c r="D23" s="28"/>
      <c r="E23" s="28"/>
      <c r="F23" s="155"/>
      <c r="G23" s="156"/>
      <c r="H23" s="156"/>
      <c r="I23" s="156"/>
      <c r="J23" s="156"/>
      <c r="K23" s="157"/>
      <c r="L23" s="3"/>
    </row>
    <row r="24" spans="1:12" s="2" customFormat="1" ht="13.5" customHeight="1">
      <c r="A24" s="43" t="s">
        <v>121</v>
      </c>
      <c r="B24" s="28"/>
      <c r="C24" s="28"/>
      <c r="D24" s="28"/>
      <c r="E24" s="28"/>
      <c r="F24" s="155"/>
      <c r="G24" s="156"/>
      <c r="H24" s="156"/>
      <c r="I24" s="156"/>
      <c r="J24" s="156"/>
      <c r="K24" s="157"/>
      <c r="L24" s="3"/>
    </row>
    <row r="25" spans="1:12" s="2" customFormat="1" ht="13.5" customHeight="1">
      <c r="A25" s="43" t="s">
        <v>113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7.25" customHeight="1">
      <c r="A28" s="151" t="s">
        <v>41</v>
      </c>
      <c r="B28" s="152"/>
      <c r="C28" s="152"/>
      <c r="D28" s="152"/>
      <c r="E28" s="152"/>
      <c r="F28" s="155"/>
      <c r="G28" s="156"/>
      <c r="H28" s="156"/>
      <c r="I28" s="156"/>
      <c r="J28" s="156"/>
      <c r="K28" s="157"/>
      <c r="L28" s="3"/>
    </row>
    <row r="29" spans="1:12" s="2" customFormat="1" ht="15.7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19.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 sqref="J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191</v>
      </c>
      <c r="K1" s="3"/>
      <c r="L1" s="3"/>
    </row>
    <row r="2" spans="1:12" ht="12.75">
      <c r="A2" s="106" t="s">
        <v>35</v>
      </c>
      <c r="B2" s="107"/>
      <c r="C2" s="107"/>
      <c r="D2" s="107"/>
      <c r="E2" s="36" t="s">
        <v>80</v>
      </c>
      <c r="F2" s="42"/>
      <c r="G2" s="42"/>
      <c r="H2" s="42"/>
      <c r="I2" s="42"/>
      <c r="J2" s="42"/>
      <c r="K2" s="42"/>
      <c r="L2" s="3"/>
    </row>
    <row r="3" spans="1:12" ht="12.75">
      <c r="A3" s="106" t="s">
        <v>119</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1.5</v>
      </c>
      <c r="D11" s="61">
        <v>1.5</v>
      </c>
      <c r="E11" s="61">
        <v>1.5</v>
      </c>
      <c r="F11" s="61">
        <v>1.5</v>
      </c>
      <c r="G11" s="61">
        <v>0.75</v>
      </c>
      <c r="H11" s="62">
        <v>0</v>
      </c>
      <c r="I11" s="16">
        <f>SUM(B11:H11)</f>
        <v>6.75</v>
      </c>
      <c r="J11" s="50">
        <f>I11*52</f>
        <v>351</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120</v>
      </c>
      <c r="B23" s="52"/>
      <c r="C23" s="28"/>
      <c r="D23" s="28"/>
      <c r="E23" s="28"/>
      <c r="F23" s="155"/>
      <c r="G23" s="156"/>
      <c r="H23" s="156"/>
      <c r="I23" s="156"/>
      <c r="J23" s="156"/>
      <c r="K23" s="157"/>
      <c r="L23" s="3"/>
    </row>
    <row r="24" spans="1:12" s="2" customFormat="1" ht="13.5" customHeight="1">
      <c r="A24" s="43" t="s">
        <v>121</v>
      </c>
      <c r="B24" s="28"/>
      <c r="C24" s="28"/>
      <c r="D24" s="28"/>
      <c r="E24" s="28"/>
      <c r="F24" s="155"/>
      <c r="G24" s="156"/>
      <c r="H24" s="156"/>
      <c r="I24" s="156"/>
      <c r="J24" s="156"/>
      <c r="K24" s="157"/>
      <c r="L24" s="3"/>
    </row>
    <row r="25" spans="1:12" s="2" customFormat="1" ht="13.5" customHeight="1">
      <c r="A25" s="43" t="s">
        <v>113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7.25" customHeight="1">
      <c r="A28" s="151" t="s">
        <v>41</v>
      </c>
      <c r="B28" s="152"/>
      <c r="C28" s="152"/>
      <c r="D28" s="152"/>
      <c r="E28" s="152"/>
      <c r="F28" s="155"/>
      <c r="G28" s="156"/>
      <c r="H28" s="156"/>
      <c r="I28" s="156"/>
      <c r="J28" s="156"/>
      <c r="K28" s="157"/>
      <c r="L28" s="3"/>
    </row>
    <row r="29" spans="1:12" s="2" customFormat="1" ht="15.7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2.xml><?xml version="1.0" encoding="utf-8"?>
<worksheet xmlns="http://schemas.openxmlformats.org/spreadsheetml/2006/main" xmlns:r="http://schemas.openxmlformats.org/officeDocument/2006/relationships">
  <sheetPr>
    <pageSetUpPr fitToPage="1"/>
  </sheetPr>
  <dimension ref="A1:N37"/>
  <sheetViews>
    <sheetView view="pageBreakPreview" zoomScaleSheetLayoutView="100" zoomScalePageLayoutView="0" workbookViewId="0" topLeftCell="A1">
      <selection activeCell="C17" sqref="C17"/>
    </sheetView>
  </sheetViews>
  <sheetFormatPr defaultColWidth="9.140625" defaultRowHeight="12.75"/>
  <cols>
    <col min="1" max="1" width="32.57421875" style="0" customWidth="1"/>
    <col min="2" max="2" width="7.00390625" style="0" customWidth="1"/>
    <col min="3"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0.57421875" style="0" customWidth="1"/>
    <col min="10" max="10" width="10.140625" style="0" customWidth="1"/>
    <col min="11" max="11" width="2.8515625" style="0" hidden="1" customWidth="1"/>
    <col min="12" max="12" width="13.28125" style="0" customWidth="1"/>
    <col min="13" max="13" width="25.7109375" style="0" customWidth="1"/>
  </cols>
  <sheetData>
    <row r="1" spans="1:14" ht="15.75">
      <c r="A1" s="67" t="s">
        <v>150</v>
      </c>
      <c r="B1" s="3"/>
      <c r="C1" s="3"/>
      <c r="D1" s="3"/>
      <c r="E1" s="3"/>
      <c r="F1" s="3"/>
      <c r="G1" s="3"/>
      <c r="H1" s="3"/>
      <c r="I1" s="3"/>
      <c r="J1" s="3"/>
      <c r="K1" s="3"/>
      <c r="L1" s="3"/>
      <c r="M1" s="37" t="s">
        <v>30</v>
      </c>
      <c r="N1" s="3"/>
    </row>
    <row r="2" spans="1:14" ht="12.75">
      <c r="A2" s="106" t="s">
        <v>35</v>
      </c>
      <c r="B2" s="107"/>
      <c r="C2" s="107"/>
      <c r="D2" s="107"/>
      <c r="E2" s="36" t="s">
        <v>148</v>
      </c>
      <c r="F2" s="42"/>
      <c r="G2" s="42"/>
      <c r="H2" s="42"/>
      <c r="I2" s="42"/>
      <c r="J2" s="42"/>
      <c r="K2" s="42"/>
      <c r="L2" s="42"/>
      <c r="M2" s="3"/>
      <c r="N2" s="3"/>
    </row>
    <row r="3" spans="1:13" ht="12.75">
      <c r="A3" s="106" t="s">
        <v>41</v>
      </c>
      <c r="B3" s="106"/>
      <c r="C3" s="106"/>
      <c r="D3" s="106"/>
      <c r="E3" s="106"/>
      <c r="F3" s="106"/>
      <c r="G3" s="106"/>
      <c r="H3" s="106"/>
      <c r="I3" s="106"/>
      <c r="J3" s="106"/>
      <c r="K3" s="106"/>
      <c r="L3" s="106"/>
      <c r="M3" s="106"/>
    </row>
    <row r="4" spans="1:12" ht="12.75">
      <c r="A4" s="4" t="s">
        <v>44</v>
      </c>
      <c r="B4" s="4"/>
      <c r="C4" s="4"/>
      <c r="D4" s="4"/>
      <c r="E4" s="4"/>
      <c r="F4" s="4"/>
      <c r="G4" s="4"/>
      <c r="H4" s="4"/>
      <c r="I4" s="4"/>
      <c r="J4" s="4"/>
      <c r="K4" s="42"/>
      <c r="L4" s="3"/>
    </row>
    <row r="5" spans="1:14" ht="12.75">
      <c r="A5" s="4"/>
      <c r="B5" s="3"/>
      <c r="C5" s="4"/>
      <c r="D5" s="3"/>
      <c r="E5" s="3"/>
      <c r="F5" s="3"/>
      <c r="G5" s="3"/>
      <c r="H5" s="3"/>
      <c r="I5" s="3"/>
      <c r="J5" s="3"/>
      <c r="K5" s="3"/>
      <c r="L5" s="3"/>
      <c r="M5" s="3"/>
      <c r="N5" s="3"/>
    </row>
    <row r="6" spans="1:14" ht="12.75">
      <c r="A6" s="106" t="s">
        <v>149</v>
      </c>
      <c r="B6" s="106"/>
      <c r="C6" s="106"/>
      <c r="D6" s="106"/>
      <c r="E6" s="106"/>
      <c r="F6" s="106"/>
      <c r="G6" s="3"/>
      <c r="H6" s="3"/>
      <c r="I6" s="3"/>
      <c r="J6" s="3"/>
      <c r="K6" s="3"/>
      <c r="L6" s="3"/>
      <c r="M6" s="3"/>
      <c r="N6" s="3"/>
    </row>
    <row r="7" spans="1:14" ht="13.5" thickBot="1">
      <c r="A7" s="3"/>
      <c r="B7" s="3"/>
      <c r="C7" s="3"/>
      <c r="D7" s="3"/>
      <c r="E7" s="3"/>
      <c r="F7" s="3"/>
      <c r="G7" s="3"/>
      <c r="H7" s="3"/>
      <c r="I7" s="3"/>
      <c r="J7" s="3"/>
      <c r="K7" s="3"/>
      <c r="L7" s="3"/>
      <c r="M7" s="3"/>
      <c r="N7" s="3"/>
    </row>
    <row r="8" spans="1:14" s="1" customFormat="1" ht="14.25">
      <c r="A8" s="5" t="s">
        <v>3</v>
      </c>
      <c r="B8" s="118" t="s">
        <v>11</v>
      </c>
      <c r="C8" s="119"/>
      <c r="D8" s="119"/>
      <c r="E8" s="119"/>
      <c r="F8" s="119"/>
      <c r="G8" s="119"/>
      <c r="H8" s="119"/>
      <c r="I8" s="6" t="s">
        <v>12</v>
      </c>
      <c r="J8" s="6" t="s">
        <v>25</v>
      </c>
      <c r="K8" s="7"/>
      <c r="L8" s="8" t="s">
        <v>1</v>
      </c>
      <c r="M8" s="9" t="s">
        <v>25</v>
      </c>
      <c r="N8" s="3"/>
    </row>
    <row r="9" spans="1:14" s="1" customFormat="1" ht="14.25" customHeight="1" thickBot="1">
      <c r="A9" s="10" t="s">
        <v>17</v>
      </c>
      <c r="B9" s="11" t="s">
        <v>4</v>
      </c>
      <c r="C9" s="12" t="s">
        <v>5</v>
      </c>
      <c r="D9" s="12" t="s">
        <v>6</v>
      </c>
      <c r="E9" s="12" t="s">
        <v>7</v>
      </c>
      <c r="F9" s="12" t="s">
        <v>8</v>
      </c>
      <c r="G9" s="12" t="s">
        <v>9</v>
      </c>
      <c r="H9" s="13" t="s">
        <v>10</v>
      </c>
      <c r="I9" s="11" t="s">
        <v>13</v>
      </c>
      <c r="J9" s="12" t="s">
        <v>12</v>
      </c>
      <c r="K9" s="12"/>
      <c r="L9" s="14" t="s">
        <v>38</v>
      </c>
      <c r="M9" s="72" t="s">
        <v>14</v>
      </c>
      <c r="N9" s="3"/>
    </row>
    <row r="10" spans="1:14" s="2" customFormat="1" ht="13.5" customHeight="1">
      <c r="A10" s="15"/>
      <c r="B10" s="16">
        <f>SUM('1-1 FLT Altadena'!B11,'2-1 FLD Pickens'!B11,'2-2 FLD S. Clarita'!B11,'2-3a FLD Longden'!B11,'2-3b FLD-SUR Longden'!B11,'2-4 FLD Eaton'!B11,'2-5 FLD San Dimas'!B11,'2-6 FLD Imperial'!B11,'2-7 FLD 83rd St'!B11,'3-1 OSD L Central'!B11,'3-2 OSD U Central'!B11,'4-1a RD MD1 Baldwin'!B11,'4-1b RD MD1 Trees'!B11,'4-1c RD MD1 Baldwin Fleet'!B11,'4-2 RD RD116-416'!B11,'4-3 RD RD117-417-517'!B11,'4-4 RD RD514'!B11,'4-5 RD RD119-519'!B11,'4-6 RD RD518'!B11)</f>
        <v>0</v>
      </c>
      <c r="C10" s="16">
        <f>SUM('1-1 FLT Altadena'!C11,'2-1 FLD Pickens'!C11,'2-2 FLD S. Clarita'!C11,'2-3a FLD Longden'!C11,'2-3b FLD-SUR Longden'!C11,'2-4 FLD Eaton'!C11,'2-5 FLD San Dimas'!C11,'2-6 FLD Imperial'!C11,'2-7 FLD 83rd St'!C11,'3-1 OSD L Central'!C11,'3-2 OSD U Central'!C11,'4-1a RD MD1 Baldwin'!C11,'4-1b RD MD1 Trees'!C11,'4-1c RD MD1 Baldwin Fleet'!C11,'4-2 RD RD116-416'!C11,'4-3 RD RD117-417-517'!C11,'4-4 RD RD514'!C11,'4-5 RD RD119-519'!C11,'4-6 RD RD518'!C11)</f>
        <v>39.75</v>
      </c>
      <c r="D10" s="16">
        <f>SUM('1-1 FLT Altadena'!D11,'2-1 FLD Pickens'!D11,'2-2 FLD S. Clarita'!D11,'2-3a FLD Longden'!D11,'2-3b FLD-SUR Longden'!D11,'2-4 FLD Eaton'!D11,'2-5 FLD San Dimas'!D11,'2-6 FLD Imperial'!D11,'2-7 FLD 83rd St'!D11,'3-1 OSD L Central'!D11,'3-2 OSD U Central'!D11,'4-1a RD MD1 Baldwin'!D11,'4-1b RD MD1 Trees'!D11,'4-1c RD MD1 Baldwin Fleet'!D11,'4-2 RD RD116-416'!D11,'4-3 RD RD117-417-517'!D11,'4-4 RD RD514'!D11,'4-5 RD RD119-519'!D11,'4-6 RD RD518'!D11)</f>
        <v>46.25</v>
      </c>
      <c r="E10" s="16">
        <f>SUM('1-1 FLT Altadena'!E11,'2-1 FLD Pickens'!E11,'2-2 FLD S. Clarita'!E11,'2-3a FLD Longden'!E11,'2-3b FLD-SUR Longden'!E11,'2-4 FLD Eaton'!E11,'2-5 FLD San Dimas'!E11,'2-6 FLD Imperial'!E11,'2-7 FLD 83rd St'!E11,'3-1 OSD L Central'!E11,'3-2 OSD U Central'!E11,'4-1a RD MD1 Baldwin'!E11,'4-1b RD MD1 Trees'!E11,'4-1c RD MD1 Baldwin Fleet'!E11,'4-2 RD RD116-416'!E11,'4-3 RD RD117-417-517'!E11,'4-4 RD RD514'!E11,'4-5 RD RD119-519'!E11,'4-6 RD RD518'!E11)</f>
        <v>38.75</v>
      </c>
      <c r="F10" s="16">
        <f>SUM('1-1 FLT Altadena'!F11,'2-1 FLD Pickens'!F11,'2-2 FLD S. Clarita'!F11,'2-3a FLD Longden'!F11,'2-3b FLD-SUR Longden'!F11,'2-4 FLD Eaton'!F11,'2-5 FLD San Dimas'!F11,'2-6 FLD Imperial'!F11,'2-7 FLD 83rd St'!F11,'3-1 OSD L Central'!F11,'3-2 OSD U Central'!F11,'4-1a RD MD1 Baldwin'!F11,'4-1b RD MD1 Trees'!F11,'4-1c RD MD1 Baldwin Fleet'!F11,'4-2 RD RD116-416'!F11,'4-3 RD RD117-417-517'!F11,'4-4 RD RD514'!F11,'4-5 RD RD119-519'!F11,'4-6 RD RD518'!F11)</f>
        <v>47.25</v>
      </c>
      <c r="G10" s="16">
        <f>SUM('1-1 FLT Altadena'!G11,'2-1 FLD Pickens'!G11,'2-2 FLD S. Clarita'!G11,'2-3a FLD Longden'!G11,'2-3b FLD-SUR Longden'!G11,'2-4 FLD Eaton'!G11,'2-5 FLD San Dimas'!G11,'2-6 FLD Imperial'!G11,'2-7 FLD 83rd St'!G11,'3-1 OSD L Central'!G11,'3-2 OSD U Central'!G11,'4-1a RD MD1 Baldwin'!G11,'4-1b RD MD1 Trees'!G11,'4-1c RD MD1 Baldwin Fleet'!G11,'4-2 RD RD116-416'!G11,'4-3 RD RD117-417-517'!G11,'4-4 RD RD514'!G11,'4-5 RD RD119-519'!G11,'4-6 RD RD518'!G11)</f>
        <v>29</v>
      </c>
      <c r="H10" s="16">
        <f>SUM('1-1 FLT Altadena'!H11,'2-1 FLD Pickens'!H11,'2-2 FLD S. Clarita'!H11,'2-3a FLD Longden'!H11,'2-3b FLD-SUR Longden'!H11,'2-4 FLD Eaton'!H11,'2-5 FLD San Dimas'!H11,'2-6 FLD Imperial'!H11,'2-7 FLD 83rd St'!H11,'3-1 OSD L Central'!H11,'3-2 OSD U Central'!H11,'4-1a RD MD1 Baldwin'!H11,'4-1b RD MD1 Trees'!H11,'4-1c RD MD1 Baldwin Fleet'!H11,'4-2 RD RD116-416'!H11,'4-3 RD RD117-417-517'!H11,'4-4 RD RD514'!H11,'4-5 RD RD119-519'!H11,'4-6 RD RD518'!H11)</f>
        <v>0</v>
      </c>
      <c r="I10" s="16">
        <f>SUM(B10:H10)</f>
        <v>201</v>
      </c>
      <c r="J10" s="16">
        <f>I10*52</f>
        <v>10452</v>
      </c>
      <c r="K10" s="17"/>
      <c r="L10" s="70"/>
      <c r="M10" s="75">
        <f>J10*L10</f>
        <v>0</v>
      </c>
      <c r="N10" s="3"/>
    </row>
    <row r="11" spans="1:14" s="2" customFormat="1" ht="13.5" customHeight="1">
      <c r="A11" s="15"/>
      <c r="B11" s="16">
        <f>SUM('1-1 FLT Altadena'!B12,'2-1 FLD Pickens'!B12,'2-2 FLD S. Clarita'!B12,'2-3a FLD Longden'!B12,'2-3b FLD-SUR Longden'!B12,'2-4 FLD Eaton'!B12,'2-5 FLD San Dimas'!B12,'2-6 FLD Imperial'!B12,'2-7 FLD 83rd St'!B12,'3-1 OSD L Central'!B12,'3-2 OSD U Central'!B12,'4-1a RD MD1 Baldwin'!B12,'4-1b RD MD1 Trees'!B12,'4-1c RD MD1 Baldwin Fleet'!B12,'4-2 RD RD116-416'!B12,'4-3 RD RD117-417-517'!B12,'4-4 RD RD514'!B12,'4-5 RD RD119-519'!B12,'4-6 RD RD518'!B12)</f>
        <v>0</v>
      </c>
      <c r="C11" s="16">
        <f>SUM('1-1 FLT Altadena'!C12,'2-1 FLD Pickens'!C12,'2-2 FLD S. Clarita'!C12,'2-3a FLD Longden'!C12,'2-3b FLD-SUR Longden'!C12,'2-4 FLD Eaton'!C12,'2-5 FLD San Dimas'!C12,'2-6 FLD Imperial'!C12,'2-7 FLD 83rd St'!C12,'3-1 OSD L Central'!C12,'3-2 OSD U Central'!C12,'4-1a RD MD1 Baldwin'!C12,'4-1b RD MD1 Trees'!C12,'4-1c RD MD1 Baldwin Fleet'!C12,'4-2 RD RD116-416'!C12,'4-3 RD RD117-417-517'!C12,'4-4 RD RD514'!C12,'4-5 RD RD119-519'!C12,'4-6 RD RD518'!C12)</f>
        <v>4.5</v>
      </c>
      <c r="D11" s="16">
        <f>SUM('1-1 FLT Altadena'!D12,'2-1 FLD Pickens'!D12,'2-2 FLD S. Clarita'!D12,'2-3a FLD Longden'!D12,'2-3b FLD-SUR Longden'!D12,'2-4 FLD Eaton'!D12,'2-5 FLD San Dimas'!D12,'2-6 FLD Imperial'!D12,'2-7 FLD 83rd St'!D12,'3-1 OSD L Central'!D12,'3-2 OSD U Central'!D12,'4-1a RD MD1 Baldwin'!D12,'4-1b RD MD1 Trees'!D12,'4-1c RD MD1 Baldwin Fleet'!D12,'4-2 RD RD116-416'!D12,'4-3 RD RD117-417-517'!D12,'4-4 RD RD514'!D12,'4-5 RD RD119-519'!D12,'4-6 RD RD518'!D12)</f>
        <v>6.5</v>
      </c>
      <c r="E11" s="16">
        <f>SUM('1-1 FLT Altadena'!E12,'2-1 FLD Pickens'!E12,'2-2 FLD S. Clarita'!E12,'2-3a FLD Longden'!E12,'2-3b FLD-SUR Longden'!E12,'2-4 FLD Eaton'!E12,'2-5 FLD San Dimas'!E12,'2-6 FLD Imperial'!E12,'2-7 FLD 83rd St'!E12,'3-1 OSD L Central'!E12,'3-2 OSD U Central'!E12,'4-1a RD MD1 Baldwin'!E12,'4-1b RD MD1 Trees'!E12,'4-1c RD MD1 Baldwin Fleet'!E12,'4-2 RD RD116-416'!E12,'4-3 RD RD117-417-517'!E12,'4-4 RD RD514'!E12,'4-5 RD RD119-519'!E12,'4-6 RD RD518'!E12)</f>
        <v>4.5</v>
      </c>
      <c r="F11" s="16">
        <f>SUM('1-1 FLT Altadena'!F12,'2-1 FLD Pickens'!F12,'2-2 FLD S. Clarita'!F12,'2-3a FLD Longden'!F12,'2-3b FLD-SUR Longden'!F12,'2-4 FLD Eaton'!F12,'2-5 FLD San Dimas'!F12,'2-6 FLD Imperial'!F12,'2-7 FLD 83rd St'!F12,'3-1 OSD L Central'!F12,'3-2 OSD U Central'!F12,'4-1a RD MD1 Baldwin'!F12,'4-1b RD MD1 Trees'!F12,'4-1c RD MD1 Baldwin Fleet'!F12,'4-2 RD RD116-416'!F12,'4-3 RD RD117-417-517'!F12,'4-4 RD RD514'!F12,'4-5 RD RD119-519'!F12,'4-6 RD RD518'!F12)</f>
        <v>6.5</v>
      </c>
      <c r="G11" s="16">
        <f>SUM('1-1 FLT Altadena'!G12,'2-1 FLD Pickens'!G12,'2-2 FLD S. Clarita'!G12,'2-3a FLD Longden'!G12,'2-3b FLD-SUR Longden'!G12,'2-4 FLD Eaton'!G12,'2-5 FLD San Dimas'!G12,'2-6 FLD Imperial'!G12,'2-7 FLD 83rd St'!G12,'3-1 OSD L Central'!G12,'3-2 OSD U Central'!G12,'4-1a RD MD1 Baldwin'!G12,'4-1b RD MD1 Trees'!G12,'4-1c RD MD1 Baldwin Fleet'!G12,'4-2 RD RD116-416'!G12,'4-3 RD RD117-417-517'!G12,'4-4 RD RD514'!G12,'4-5 RD RD119-519'!G12,'4-6 RD RD518'!G12)</f>
        <v>3</v>
      </c>
      <c r="H11" s="16">
        <f>SUM('1-1 FLT Altadena'!H12,'2-1 FLD Pickens'!H12,'2-2 FLD S. Clarita'!H12,'2-3a FLD Longden'!H12,'2-3b FLD-SUR Longden'!H12,'2-4 FLD Eaton'!H12,'2-5 FLD San Dimas'!H12,'2-6 FLD Imperial'!H12,'2-7 FLD 83rd St'!H12,'3-1 OSD L Central'!H12,'3-2 OSD U Central'!H12,'4-1a RD MD1 Baldwin'!H12,'4-1b RD MD1 Trees'!H12,'4-1c RD MD1 Baldwin Fleet'!H12,'4-2 RD RD116-416'!H12,'4-3 RD RD117-417-517'!H12,'4-4 RD RD514'!H12,'4-5 RD RD119-519'!H12,'4-6 RD RD518'!H12)</f>
        <v>0</v>
      </c>
      <c r="I11" s="16">
        <f aca="true" t="shared" si="0" ref="I11:I19">SUM(B11:H11)</f>
        <v>25</v>
      </c>
      <c r="J11" s="16">
        <f aca="true" t="shared" si="1" ref="J11:J19">I11*52</f>
        <v>1300</v>
      </c>
      <c r="K11" s="18"/>
      <c r="L11" s="71"/>
      <c r="M11" s="19">
        <f aca="true" t="shared" si="2" ref="M11:M19">J11*L11</f>
        <v>0</v>
      </c>
      <c r="N11" s="3"/>
    </row>
    <row r="12" spans="1:14" s="2" customFormat="1" ht="13.5" customHeight="1">
      <c r="A12" s="15"/>
      <c r="B12" s="16">
        <f>IF(SUM('1-1 FLT Altadena'!B13,'2-1 FLD Pickens'!B13,'2-2 FLD S. Clarita'!B13,'2-3a FLD Longden'!B13,'2-3b FLD-SUR Longden'!B13,'2-4 FLD Eaton'!B13,'2-5 FLD San Dimas'!B13,'2-6 FLD Imperial'!B13,'2-7 FLD 83rd St'!B13,'3-1 OSD L Central'!B13,'3-2 OSD U Central'!B13,'4-1a RD MD1 Baldwin'!B13,'4-1b RD MD1 Trees'!B13,'4-1c RD MD1 Baldwin Fleet'!B13,'4-2 RD RD116-416'!B13,'4-3 RD RD117-417-517'!B13,'4-4 RD RD514'!B13,'4-5 RD RD119-519'!B13,'4-6 RD RD518'!B13)=0,"",SUM('1-1 FLT Altadena'!B13,'2-1 FLD Pickens'!B13,'2-2 FLD S. Clarita'!B13,'2-3a FLD Longden'!B13,'2-3b FLD-SUR Longden'!B13,'2-4 FLD Eaton'!B13,'2-5 FLD San Dimas'!B13,'2-6 FLD Imperial'!B13,'2-7 FLD 83rd St'!B13,'3-1 OSD L Central'!B13,'3-2 OSD U Central'!B13,'4-1a RD MD1 Baldwin'!B13,'4-1b RD MD1 Trees'!B13,'4-1c RD MD1 Baldwin Fleet'!B13,'4-2 RD RD116-416'!B13,'4-3 RD RD117-417-517'!B13,'4-4 RD RD514'!B13,'4-5 RD RD119-519'!B13,'4-6 RD RD518'!B13))</f>
      </c>
      <c r="C12" s="16">
        <f>IF(SUM('1-1 FLT Altadena'!C13,'2-1 FLD Pickens'!C13,'2-2 FLD S. Clarita'!C13,'2-3a FLD Longden'!C13,'2-3b FLD-SUR Longden'!C13,'2-4 FLD Eaton'!C13,'2-5 FLD San Dimas'!C13,'2-6 FLD Imperial'!C13,'2-7 FLD 83rd St'!C13,'3-1 OSD L Central'!C13,'3-2 OSD U Central'!C13,'4-1a RD MD1 Baldwin'!C13,'4-1b RD MD1 Trees'!C13,'4-1c RD MD1 Baldwin Fleet'!C13,'4-2 RD RD116-416'!C13,'4-3 RD RD117-417-517'!C13,'4-4 RD RD514'!C13,'4-5 RD RD119-519'!C13,'4-6 RD RD518'!C13)=0,"",SUM('1-1 FLT Altadena'!C13,'2-1 FLD Pickens'!C13,'2-2 FLD S. Clarita'!C13,'2-3a FLD Longden'!C13,'2-3b FLD-SUR Longden'!C13,'2-4 FLD Eaton'!C13,'2-5 FLD San Dimas'!C13,'2-6 FLD Imperial'!C13,'2-7 FLD 83rd St'!C13,'3-1 OSD L Central'!C13,'3-2 OSD U Central'!C13,'4-1a RD MD1 Baldwin'!C13,'4-1b RD MD1 Trees'!C13,'4-1c RD MD1 Baldwin Fleet'!C13,'4-2 RD RD116-416'!C13,'4-3 RD RD117-417-517'!C13,'4-4 RD RD514'!C13,'4-5 RD RD119-519'!C13,'4-6 RD RD518'!C13))</f>
      </c>
      <c r="D12" s="16">
        <f>IF(SUM('1-1 FLT Altadena'!D13,'2-1 FLD Pickens'!D13,'2-2 FLD S. Clarita'!D13,'2-3a FLD Longden'!D13,'2-3b FLD-SUR Longden'!D13,'2-4 FLD Eaton'!D13,'2-5 FLD San Dimas'!D13,'2-6 FLD Imperial'!D13,'2-7 FLD 83rd St'!D13,'3-1 OSD L Central'!D13,'3-2 OSD U Central'!D13,'4-1a RD MD1 Baldwin'!D13,'4-1b RD MD1 Trees'!D13,'4-1c RD MD1 Baldwin Fleet'!D13,'4-2 RD RD116-416'!D13,'4-3 RD RD117-417-517'!D13,'4-4 RD RD514'!D13,'4-5 RD RD119-519'!D13,'4-6 RD RD518'!D13)=0,"",SUM('1-1 FLT Altadena'!D13,'2-1 FLD Pickens'!D13,'2-2 FLD S. Clarita'!D13,'2-3a FLD Longden'!D13,'2-3b FLD-SUR Longden'!D13,'2-4 FLD Eaton'!D13,'2-5 FLD San Dimas'!D13,'2-6 FLD Imperial'!D13,'2-7 FLD 83rd St'!D13,'3-1 OSD L Central'!D13,'3-2 OSD U Central'!D13,'4-1a RD MD1 Baldwin'!D13,'4-1b RD MD1 Trees'!D13,'4-1c RD MD1 Baldwin Fleet'!D13,'4-2 RD RD116-416'!D13,'4-3 RD RD117-417-517'!D13,'4-4 RD RD514'!D13,'4-5 RD RD119-519'!D13,'4-6 RD RD518'!D13))</f>
      </c>
      <c r="E12" s="16">
        <f>IF(SUM('1-1 FLT Altadena'!E13,'2-1 FLD Pickens'!E13,'2-2 FLD S. Clarita'!E13,'2-3a FLD Longden'!E13,'2-3b FLD-SUR Longden'!E13,'2-4 FLD Eaton'!E13,'2-5 FLD San Dimas'!E13,'2-6 FLD Imperial'!E13,'2-7 FLD 83rd St'!E13,'3-1 OSD L Central'!E13,'3-2 OSD U Central'!E13,'4-1a RD MD1 Baldwin'!E13,'4-1b RD MD1 Trees'!E13,'4-1c RD MD1 Baldwin Fleet'!E13,'4-2 RD RD116-416'!E13,'4-3 RD RD117-417-517'!E13,'4-4 RD RD514'!E13,'4-5 RD RD119-519'!E13,'4-6 RD RD518'!E13)=0,"",SUM('1-1 FLT Altadena'!E13,'2-1 FLD Pickens'!E13,'2-2 FLD S. Clarita'!E13,'2-3a FLD Longden'!E13,'2-3b FLD-SUR Longden'!E13,'2-4 FLD Eaton'!E13,'2-5 FLD San Dimas'!E13,'2-6 FLD Imperial'!E13,'2-7 FLD 83rd St'!E13,'3-1 OSD L Central'!E13,'3-2 OSD U Central'!E13,'4-1a RD MD1 Baldwin'!E13,'4-1b RD MD1 Trees'!E13,'4-1c RD MD1 Baldwin Fleet'!E13,'4-2 RD RD116-416'!E13,'4-3 RD RD117-417-517'!E13,'4-4 RD RD514'!E13,'4-5 RD RD119-519'!E13,'4-6 RD RD518'!E13))</f>
      </c>
      <c r="F12" s="16">
        <f>IF(SUM('1-1 FLT Altadena'!F13,'2-1 FLD Pickens'!F13,'2-2 FLD S. Clarita'!F13,'2-3a FLD Longden'!F13,'2-3b FLD-SUR Longden'!F13,'2-4 FLD Eaton'!F13,'2-5 FLD San Dimas'!F13,'2-6 FLD Imperial'!F13,'2-7 FLD 83rd St'!F13,'3-1 OSD L Central'!F13,'3-2 OSD U Central'!F13,'4-1a RD MD1 Baldwin'!F13,'4-1b RD MD1 Trees'!F13,'4-1c RD MD1 Baldwin Fleet'!F13,'4-2 RD RD116-416'!F13,'4-3 RD RD117-417-517'!F13,'4-4 RD RD514'!F13,'4-5 RD RD119-519'!F13,'4-6 RD RD518'!F13)=0,"",SUM('1-1 FLT Altadena'!F13,'2-1 FLD Pickens'!F13,'2-2 FLD S. Clarita'!F13,'2-3a FLD Longden'!F13,'2-3b FLD-SUR Longden'!F13,'2-4 FLD Eaton'!F13,'2-5 FLD San Dimas'!F13,'2-6 FLD Imperial'!F13,'2-7 FLD 83rd St'!F13,'3-1 OSD L Central'!F13,'3-2 OSD U Central'!F13,'4-1a RD MD1 Baldwin'!F13,'4-1b RD MD1 Trees'!F13,'4-1c RD MD1 Baldwin Fleet'!F13,'4-2 RD RD116-416'!F13,'4-3 RD RD117-417-517'!F13,'4-4 RD RD514'!F13,'4-5 RD RD119-519'!F13,'4-6 RD RD518'!F13))</f>
      </c>
      <c r="G12" s="16">
        <f>IF(SUM('1-1 FLT Altadena'!G13,'2-1 FLD Pickens'!G13,'2-2 FLD S. Clarita'!G13,'2-3a FLD Longden'!G13,'2-3b FLD-SUR Longden'!G13,'2-4 FLD Eaton'!G13,'2-5 FLD San Dimas'!G13,'2-6 FLD Imperial'!G13,'2-7 FLD 83rd St'!G13,'3-1 OSD L Central'!G13,'3-2 OSD U Central'!G13,'4-1a RD MD1 Baldwin'!G13,'4-1b RD MD1 Trees'!G13,'4-1c RD MD1 Baldwin Fleet'!G13,'4-2 RD RD116-416'!G13,'4-3 RD RD117-417-517'!G13,'4-4 RD RD514'!G13,'4-5 RD RD119-519'!G13,'4-6 RD RD518'!G13)=0,"",SUM('1-1 FLT Altadena'!G13,'2-1 FLD Pickens'!G13,'2-2 FLD S. Clarita'!G13,'2-3a FLD Longden'!G13,'2-3b FLD-SUR Longden'!G13,'2-4 FLD Eaton'!G13,'2-5 FLD San Dimas'!G13,'2-6 FLD Imperial'!G13,'2-7 FLD 83rd St'!G13,'3-1 OSD L Central'!G13,'3-2 OSD U Central'!G13,'4-1a RD MD1 Baldwin'!G13,'4-1b RD MD1 Trees'!G13,'4-1c RD MD1 Baldwin Fleet'!G13,'4-2 RD RD116-416'!G13,'4-3 RD RD117-417-517'!G13,'4-4 RD RD514'!G13,'4-5 RD RD119-519'!G13,'4-6 RD RD518'!G13))</f>
      </c>
      <c r="H12" s="16">
        <f>IF(SUM('1-1 FLT Altadena'!H13,'2-1 FLD Pickens'!H13,'2-2 FLD S. Clarita'!H13,'2-3a FLD Longden'!H13,'2-3b FLD-SUR Longden'!H13,'2-4 FLD Eaton'!H13,'2-5 FLD San Dimas'!H13,'2-6 FLD Imperial'!H13,'2-7 FLD 83rd St'!H13,'3-1 OSD L Central'!H13,'3-2 OSD U Central'!H13,'4-1a RD MD1 Baldwin'!H13,'4-1b RD MD1 Trees'!H13,'4-1c RD MD1 Baldwin Fleet'!H13,'4-2 RD RD116-416'!H13,'4-3 RD RD117-417-517'!H13,'4-4 RD RD514'!H13,'4-5 RD RD119-519'!H13,'4-6 RD RD518'!H13)=0,"",SUM('1-1 FLT Altadena'!H13,'2-1 FLD Pickens'!H13,'2-2 FLD S. Clarita'!H13,'2-3a FLD Longden'!H13,'2-3b FLD-SUR Longden'!H13,'2-4 FLD Eaton'!H13,'2-5 FLD San Dimas'!H13,'2-6 FLD Imperial'!H13,'2-7 FLD 83rd St'!H13,'3-1 OSD L Central'!H13,'3-2 OSD U Central'!H13,'4-1a RD MD1 Baldwin'!H13,'4-1b RD MD1 Trees'!H13,'4-1c RD MD1 Baldwin Fleet'!H13,'4-2 RD RD116-416'!H13,'4-3 RD RD117-417-517'!H13,'4-4 RD RD514'!H13,'4-5 RD RD119-519'!H13,'4-6 RD RD518'!H13))</f>
      </c>
      <c r="I12" s="16">
        <f t="shared" si="0"/>
        <v>0</v>
      </c>
      <c r="J12" s="16">
        <f t="shared" si="1"/>
        <v>0</v>
      </c>
      <c r="K12" s="18"/>
      <c r="L12" s="71"/>
      <c r="M12" s="19">
        <f t="shared" si="2"/>
        <v>0</v>
      </c>
      <c r="N12" s="3"/>
    </row>
    <row r="13" spans="1:14" s="2" customFormat="1" ht="13.5" customHeight="1">
      <c r="A13" s="15"/>
      <c r="B13" s="16">
        <f>IF(SUM('1-1 FLT Altadena'!B14,'2-1 FLD Pickens'!B14,'2-2 FLD S. Clarita'!B14,'2-3a FLD Longden'!B14,'2-3b FLD-SUR Longden'!B14,'2-4 FLD Eaton'!B14,'2-5 FLD San Dimas'!B14,'2-6 FLD Imperial'!B14,'2-7 FLD 83rd St'!B14,'3-1 OSD L Central'!B14,'3-2 OSD U Central'!B14,'4-1a RD MD1 Baldwin'!B14,'4-1b RD MD1 Trees'!B14,'4-1c RD MD1 Baldwin Fleet'!B14,'4-2 RD RD116-416'!B14,'4-3 RD RD117-417-517'!B14,'4-4 RD RD514'!B14,'4-5 RD RD119-519'!B14,'4-6 RD RD518'!B14)=0,"",SUM('1-1 FLT Altadena'!B14,'2-1 FLD Pickens'!B14,'2-2 FLD S. Clarita'!B14,'2-3a FLD Longden'!B14,'2-3b FLD-SUR Longden'!B14,'2-4 FLD Eaton'!B14,'2-5 FLD San Dimas'!B14,'2-6 FLD Imperial'!B14,'2-7 FLD 83rd St'!B14,'3-1 OSD L Central'!B14,'3-2 OSD U Central'!B14,'4-1a RD MD1 Baldwin'!B14,'4-1b RD MD1 Trees'!B14,'4-1c RD MD1 Baldwin Fleet'!B14,'4-2 RD RD116-416'!B14,'4-3 RD RD117-417-517'!B14,'4-4 RD RD514'!B14,'4-5 RD RD119-519'!B14,'4-6 RD RD518'!B14))</f>
      </c>
      <c r="C13" s="16">
        <f>IF(SUM('1-1 FLT Altadena'!C14,'2-1 FLD Pickens'!C14,'2-2 FLD S. Clarita'!C14,'2-3a FLD Longden'!C14,'2-3b FLD-SUR Longden'!C14,'2-4 FLD Eaton'!C14,'2-5 FLD San Dimas'!C14,'2-6 FLD Imperial'!C14,'2-7 FLD 83rd St'!C14,'3-1 OSD L Central'!C14,'3-2 OSD U Central'!C14,'4-1a RD MD1 Baldwin'!C14,'4-1b RD MD1 Trees'!C14,'4-1c RD MD1 Baldwin Fleet'!C14,'4-2 RD RD116-416'!C14,'4-3 RD RD117-417-517'!C14,'4-4 RD RD514'!C14,'4-5 RD RD119-519'!C14,'4-6 RD RD518'!C14)=0,"",SUM('1-1 FLT Altadena'!C14,'2-1 FLD Pickens'!C14,'2-2 FLD S. Clarita'!C14,'2-3a FLD Longden'!C14,'2-3b FLD-SUR Longden'!C14,'2-4 FLD Eaton'!C14,'2-5 FLD San Dimas'!C14,'2-6 FLD Imperial'!C14,'2-7 FLD 83rd St'!C14,'3-1 OSD L Central'!C14,'3-2 OSD U Central'!C14,'4-1a RD MD1 Baldwin'!C14,'4-1b RD MD1 Trees'!C14,'4-1c RD MD1 Baldwin Fleet'!C14,'4-2 RD RD116-416'!C14,'4-3 RD RD117-417-517'!C14,'4-4 RD RD514'!C14,'4-5 RD RD119-519'!C14,'4-6 RD RD518'!C14))</f>
      </c>
      <c r="D13" s="16">
        <f>IF(SUM('1-1 FLT Altadena'!D14,'2-1 FLD Pickens'!D14,'2-2 FLD S. Clarita'!D14,'2-3a FLD Longden'!D14,'2-3b FLD-SUR Longden'!D14,'2-4 FLD Eaton'!D14,'2-5 FLD San Dimas'!D14,'2-6 FLD Imperial'!D14,'2-7 FLD 83rd St'!D14,'3-1 OSD L Central'!D14,'3-2 OSD U Central'!D14,'4-1a RD MD1 Baldwin'!D14,'4-1b RD MD1 Trees'!D14,'4-1c RD MD1 Baldwin Fleet'!D14,'4-2 RD RD116-416'!D14,'4-3 RD RD117-417-517'!D14,'4-4 RD RD514'!D14,'4-5 RD RD119-519'!D14,'4-6 RD RD518'!D14)=0,"",SUM('1-1 FLT Altadena'!D14,'2-1 FLD Pickens'!D14,'2-2 FLD S. Clarita'!D14,'2-3a FLD Longden'!D14,'2-3b FLD-SUR Longden'!D14,'2-4 FLD Eaton'!D14,'2-5 FLD San Dimas'!D14,'2-6 FLD Imperial'!D14,'2-7 FLD 83rd St'!D14,'3-1 OSD L Central'!D14,'3-2 OSD U Central'!D14,'4-1a RD MD1 Baldwin'!D14,'4-1b RD MD1 Trees'!D14,'4-1c RD MD1 Baldwin Fleet'!D14,'4-2 RD RD116-416'!D14,'4-3 RD RD117-417-517'!D14,'4-4 RD RD514'!D14,'4-5 RD RD119-519'!D14,'4-6 RD RD518'!D14))</f>
      </c>
      <c r="E13" s="16">
        <f>IF(SUM('1-1 FLT Altadena'!E14,'2-1 FLD Pickens'!E14,'2-2 FLD S. Clarita'!E14,'2-3a FLD Longden'!E14,'2-3b FLD-SUR Longden'!E14,'2-4 FLD Eaton'!E14,'2-5 FLD San Dimas'!E14,'2-6 FLD Imperial'!E14,'2-7 FLD 83rd St'!E14,'3-1 OSD L Central'!E14,'3-2 OSD U Central'!E14,'4-1a RD MD1 Baldwin'!E14,'4-1b RD MD1 Trees'!E14,'4-1c RD MD1 Baldwin Fleet'!E14,'4-2 RD RD116-416'!E14,'4-3 RD RD117-417-517'!E14,'4-4 RD RD514'!E14,'4-5 RD RD119-519'!E14,'4-6 RD RD518'!E14)=0,"",SUM('1-1 FLT Altadena'!E14,'2-1 FLD Pickens'!E14,'2-2 FLD S. Clarita'!E14,'2-3a FLD Longden'!E14,'2-3b FLD-SUR Longden'!E14,'2-4 FLD Eaton'!E14,'2-5 FLD San Dimas'!E14,'2-6 FLD Imperial'!E14,'2-7 FLD 83rd St'!E14,'3-1 OSD L Central'!E14,'3-2 OSD U Central'!E14,'4-1a RD MD1 Baldwin'!E14,'4-1b RD MD1 Trees'!E14,'4-1c RD MD1 Baldwin Fleet'!E14,'4-2 RD RD116-416'!E14,'4-3 RD RD117-417-517'!E14,'4-4 RD RD514'!E14,'4-5 RD RD119-519'!E14,'4-6 RD RD518'!E14))</f>
      </c>
      <c r="F13" s="16">
        <f>IF(SUM('1-1 FLT Altadena'!F14,'2-1 FLD Pickens'!F14,'2-2 FLD S. Clarita'!F14,'2-3a FLD Longden'!F14,'2-3b FLD-SUR Longden'!F14,'2-4 FLD Eaton'!F14,'2-5 FLD San Dimas'!F14,'2-6 FLD Imperial'!F14,'2-7 FLD 83rd St'!F14,'3-1 OSD L Central'!F14,'3-2 OSD U Central'!F14,'4-1a RD MD1 Baldwin'!F14,'4-1b RD MD1 Trees'!F14,'4-1c RD MD1 Baldwin Fleet'!F14,'4-2 RD RD116-416'!F14,'4-3 RD RD117-417-517'!F14,'4-4 RD RD514'!F14,'4-5 RD RD119-519'!F14,'4-6 RD RD518'!F14)=0,"",SUM('1-1 FLT Altadena'!F14,'2-1 FLD Pickens'!F14,'2-2 FLD S. Clarita'!F14,'2-3a FLD Longden'!F14,'2-3b FLD-SUR Longden'!F14,'2-4 FLD Eaton'!F14,'2-5 FLD San Dimas'!F14,'2-6 FLD Imperial'!F14,'2-7 FLD 83rd St'!F14,'3-1 OSD L Central'!F14,'3-2 OSD U Central'!F14,'4-1a RD MD1 Baldwin'!F14,'4-1b RD MD1 Trees'!F14,'4-1c RD MD1 Baldwin Fleet'!F14,'4-2 RD RD116-416'!F14,'4-3 RD RD117-417-517'!F14,'4-4 RD RD514'!F14,'4-5 RD RD119-519'!F14,'4-6 RD RD518'!F14))</f>
      </c>
      <c r="G13" s="16">
        <f>IF(SUM('1-1 FLT Altadena'!G14,'2-1 FLD Pickens'!G14,'2-2 FLD S. Clarita'!G14,'2-3a FLD Longden'!G14,'2-3b FLD-SUR Longden'!G14,'2-4 FLD Eaton'!G14,'2-5 FLD San Dimas'!G14,'2-6 FLD Imperial'!G14,'2-7 FLD 83rd St'!G14,'3-1 OSD L Central'!G14,'3-2 OSD U Central'!G14,'4-1a RD MD1 Baldwin'!G14,'4-1b RD MD1 Trees'!G14,'4-1c RD MD1 Baldwin Fleet'!G14,'4-2 RD RD116-416'!G14,'4-3 RD RD117-417-517'!G14,'4-4 RD RD514'!G14,'4-5 RD RD119-519'!G14,'4-6 RD RD518'!G14)=0,"",SUM('1-1 FLT Altadena'!G14,'2-1 FLD Pickens'!G14,'2-2 FLD S. Clarita'!G14,'2-3a FLD Longden'!G14,'2-3b FLD-SUR Longden'!G14,'2-4 FLD Eaton'!G14,'2-5 FLD San Dimas'!G14,'2-6 FLD Imperial'!G14,'2-7 FLD 83rd St'!G14,'3-1 OSD L Central'!G14,'3-2 OSD U Central'!G14,'4-1a RD MD1 Baldwin'!G14,'4-1b RD MD1 Trees'!G14,'4-1c RD MD1 Baldwin Fleet'!G14,'4-2 RD RD116-416'!G14,'4-3 RD RD117-417-517'!G14,'4-4 RD RD514'!G14,'4-5 RD RD119-519'!G14,'4-6 RD RD518'!G14))</f>
      </c>
      <c r="H13" s="16">
        <f>IF(SUM('1-1 FLT Altadena'!H14,'2-1 FLD Pickens'!H14,'2-2 FLD S. Clarita'!H14,'2-3a FLD Longden'!H14,'2-3b FLD-SUR Longden'!H14,'2-4 FLD Eaton'!H14,'2-5 FLD San Dimas'!H14,'2-6 FLD Imperial'!H14,'2-7 FLD 83rd St'!H14,'3-1 OSD L Central'!H14,'3-2 OSD U Central'!H14,'4-1a RD MD1 Baldwin'!H14,'4-1b RD MD1 Trees'!H14,'4-1c RD MD1 Baldwin Fleet'!H14,'4-2 RD RD116-416'!H14,'4-3 RD RD117-417-517'!H14,'4-4 RD RD514'!H14,'4-5 RD RD119-519'!H14,'4-6 RD RD518'!H14)=0,"",SUM('1-1 FLT Altadena'!H14,'2-1 FLD Pickens'!H14,'2-2 FLD S. Clarita'!H14,'2-3a FLD Longden'!H14,'2-3b FLD-SUR Longden'!H14,'2-4 FLD Eaton'!H14,'2-5 FLD San Dimas'!H14,'2-6 FLD Imperial'!H14,'2-7 FLD 83rd St'!H14,'3-1 OSD L Central'!H14,'3-2 OSD U Central'!H14,'4-1a RD MD1 Baldwin'!H14,'4-1b RD MD1 Trees'!H14,'4-1c RD MD1 Baldwin Fleet'!H14,'4-2 RD RD116-416'!H14,'4-3 RD RD117-417-517'!H14,'4-4 RD RD514'!H14,'4-5 RD RD119-519'!H14,'4-6 RD RD518'!H14))</f>
      </c>
      <c r="I13" s="16">
        <f t="shared" si="0"/>
        <v>0</v>
      </c>
      <c r="J13" s="16">
        <f t="shared" si="1"/>
        <v>0</v>
      </c>
      <c r="K13" s="18"/>
      <c r="L13" s="71"/>
      <c r="M13" s="19">
        <f t="shared" si="2"/>
        <v>0</v>
      </c>
      <c r="N13" s="3"/>
    </row>
    <row r="14" spans="1:14" s="2" customFormat="1" ht="13.5" customHeight="1">
      <c r="A14" s="15"/>
      <c r="B14" s="16">
        <f>IF(SUM('1-1 FLT Altadena'!B15,'2-1 FLD Pickens'!B15,'2-2 FLD S. Clarita'!B15,'2-3a FLD Longden'!B15,'2-3b FLD-SUR Longden'!B15,'2-4 FLD Eaton'!B15,'2-5 FLD San Dimas'!B15,'2-6 FLD Imperial'!B15,'2-7 FLD 83rd St'!B15,'3-1 OSD L Central'!B15,'3-2 OSD U Central'!B15,'4-1a RD MD1 Baldwin'!B15,'4-1b RD MD1 Trees'!B15,'4-1c RD MD1 Baldwin Fleet'!B15,'4-2 RD RD116-416'!B15,'4-3 RD RD117-417-517'!B15,'4-4 RD RD514'!B15,'4-5 RD RD119-519'!B15,'4-6 RD RD518'!B15)=0,"",SUM('1-1 FLT Altadena'!B15,'2-1 FLD Pickens'!B15,'2-2 FLD S. Clarita'!B15,'2-3a FLD Longden'!B15,'2-3b FLD-SUR Longden'!B15,'2-4 FLD Eaton'!B15,'2-5 FLD San Dimas'!B15,'2-6 FLD Imperial'!B15,'2-7 FLD 83rd St'!B15,'3-1 OSD L Central'!B15,'3-2 OSD U Central'!B15,'4-1a RD MD1 Baldwin'!B15,'4-1b RD MD1 Trees'!B15,'4-1c RD MD1 Baldwin Fleet'!B15,'4-2 RD RD116-416'!B15,'4-3 RD RD117-417-517'!B15,'4-4 RD RD514'!B15,'4-5 RD RD119-519'!B15,'4-6 RD RD518'!B15))</f>
      </c>
      <c r="C14" s="16">
        <f>IF(SUM('1-1 FLT Altadena'!C15,'2-1 FLD Pickens'!C15,'2-2 FLD S. Clarita'!C15,'2-3a FLD Longden'!C15,'2-3b FLD-SUR Longden'!C15,'2-4 FLD Eaton'!C15,'2-5 FLD San Dimas'!C15,'2-6 FLD Imperial'!C15,'2-7 FLD 83rd St'!C15,'3-1 OSD L Central'!C15,'3-2 OSD U Central'!C15,'4-1a RD MD1 Baldwin'!C15,'4-1b RD MD1 Trees'!C15,'4-1c RD MD1 Baldwin Fleet'!C15,'4-2 RD RD116-416'!C15,'4-3 RD RD117-417-517'!C15,'4-4 RD RD514'!C15,'4-5 RD RD119-519'!C15,'4-6 RD RD518'!C15)=0,"",SUM('1-1 FLT Altadena'!C15,'2-1 FLD Pickens'!C15,'2-2 FLD S. Clarita'!C15,'2-3a FLD Longden'!C15,'2-3b FLD-SUR Longden'!C15,'2-4 FLD Eaton'!C15,'2-5 FLD San Dimas'!C15,'2-6 FLD Imperial'!C15,'2-7 FLD 83rd St'!C15,'3-1 OSD L Central'!C15,'3-2 OSD U Central'!C15,'4-1a RD MD1 Baldwin'!C15,'4-1b RD MD1 Trees'!C15,'4-1c RD MD1 Baldwin Fleet'!C15,'4-2 RD RD116-416'!C15,'4-3 RD RD117-417-517'!C15,'4-4 RD RD514'!C15,'4-5 RD RD119-519'!C15,'4-6 RD RD518'!C15))</f>
      </c>
      <c r="D14" s="16">
        <f>IF(SUM('1-1 FLT Altadena'!D15,'2-1 FLD Pickens'!D15,'2-2 FLD S. Clarita'!D15,'2-3a FLD Longden'!D15,'2-3b FLD-SUR Longden'!D15,'2-4 FLD Eaton'!D15,'2-5 FLD San Dimas'!D15,'2-6 FLD Imperial'!D15,'2-7 FLD 83rd St'!D15,'3-1 OSD L Central'!D15,'3-2 OSD U Central'!D15,'4-1a RD MD1 Baldwin'!D15,'4-1b RD MD1 Trees'!D15,'4-1c RD MD1 Baldwin Fleet'!D15,'4-2 RD RD116-416'!D15,'4-3 RD RD117-417-517'!D15,'4-4 RD RD514'!D15,'4-5 RD RD119-519'!D15,'4-6 RD RD518'!D15)=0,"",SUM('1-1 FLT Altadena'!D15,'2-1 FLD Pickens'!D15,'2-2 FLD S. Clarita'!D15,'2-3a FLD Longden'!D15,'2-3b FLD-SUR Longden'!D15,'2-4 FLD Eaton'!D15,'2-5 FLD San Dimas'!D15,'2-6 FLD Imperial'!D15,'2-7 FLD 83rd St'!D15,'3-1 OSD L Central'!D15,'3-2 OSD U Central'!D15,'4-1a RD MD1 Baldwin'!D15,'4-1b RD MD1 Trees'!D15,'4-1c RD MD1 Baldwin Fleet'!D15,'4-2 RD RD116-416'!D15,'4-3 RD RD117-417-517'!D15,'4-4 RD RD514'!D15,'4-5 RD RD119-519'!D15,'4-6 RD RD518'!D15))</f>
      </c>
      <c r="E14" s="16">
        <f>IF(SUM('1-1 FLT Altadena'!E15,'2-1 FLD Pickens'!E15,'2-2 FLD S. Clarita'!E15,'2-3a FLD Longden'!E15,'2-3b FLD-SUR Longden'!E15,'2-4 FLD Eaton'!E15,'2-5 FLD San Dimas'!E15,'2-6 FLD Imperial'!E15,'2-7 FLD 83rd St'!E15,'3-1 OSD L Central'!E15,'3-2 OSD U Central'!E15,'4-1a RD MD1 Baldwin'!E15,'4-1b RD MD1 Trees'!E15,'4-1c RD MD1 Baldwin Fleet'!E15,'4-2 RD RD116-416'!E15,'4-3 RD RD117-417-517'!E15,'4-4 RD RD514'!E15,'4-5 RD RD119-519'!E15,'4-6 RD RD518'!E15)=0,"",SUM('1-1 FLT Altadena'!E15,'2-1 FLD Pickens'!E15,'2-2 FLD S. Clarita'!E15,'2-3a FLD Longden'!E15,'2-3b FLD-SUR Longden'!E15,'2-4 FLD Eaton'!E15,'2-5 FLD San Dimas'!E15,'2-6 FLD Imperial'!E15,'2-7 FLD 83rd St'!E15,'3-1 OSD L Central'!E15,'3-2 OSD U Central'!E15,'4-1a RD MD1 Baldwin'!E15,'4-1b RD MD1 Trees'!E15,'4-1c RD MD1 Baldwin Fleet'!E15,'4-2 RD RD116-416'!E15,'4-3 RD RD117-417-517'!E15,'4-4 RD RD514'!E15,'4-5 RD RD119-519'!E15,'4-6 RD RD518'!E15))</f>
      </c>
      <c r="F14" s="16">
        <f>IF(SUM('1-1 FLT Altadena'!F15,'2-1 FLD Pickens'!F15,'2-2 FLD S. Clarita'!F15,'2-3a FLD Longden'!F15,'2-3b FLD-SUR Longden'!F15,'2-4 FLD Eaton'!F15,'2-5 FLD San Dimas'!F15,'2-6 FLD Imperial'!F15,'2-7 FLD 83rd St'!F15,'3-1 OSD L Central'!F15,'3-2 OSD U Central'!F15,'4-1a RD MD1 Baldwin'!F15,'4-1b RD MD1 Trees'!F15,'4-1c RD MD1 Baldwin Fleet'!F15,'4-2 RD RD116-416'!F15,'4-3 RD RD117-417-517'!F15,'4-4 RD RD514'!F15,'4-5 RD RD119-519'!F15,'4-6 RD RD518'!F15)=0,"",SUM('1-1 FLT Altadena'!F15,'2-1 FLD Pickens'!F15,'2-2 FLD S. Clarita'!F15,'2-3a FLD Longden'!F15,'2-3b FLD-SUR Longden'!F15,'2-4 FLD Eaton'!F15,'2-5 FLD San Dimas'!F15,'2-6 FLD Imperial'!F15,'2-7 FLD 83rd St'!F15,'3-1 OSD L Central'!F15,'3-2 OSD U Central'!F15,'4-1a RD MD1 Baldwin'!F15,'4-1b RD MD1 Trees'!F15,'4-1c RD MD1 Baldwin Fleet'!F15,'4-2 RD RD116-416'!F15,'4-3 RD RD117-417-517'!F15,'4-4 RD RD514'!F15,'4-5 RD RD119-519'!F15,'4-6 RD RD518'!F15))</f>
      </c>
      <c r="G14" s="16">
        <f>IF(SUM('1-1 FLT Altadena'!G15,'2-1 FLD Pickens'!G15,'2-2 FLD S. Clarita'!G15,'2-3a FLD Longden'!G15,'2-3b FLD-SUR Longden'!G15,'2-4 FLD Eaton'!G15,'2-5 FLD San Dimas'!G15,'2-6 FLD Imperial'!G15,'2-7 FLD 83rd St'!G15,'3-1 OSD L Central'!G15,'3-2 OSD U Central'!G15,'4-1a RD MD1 Baldwin'!G15,'4-1b RD MD1 Trees'!G15,'4-1c RD MD1 Baldwin Fleet'!G15,'4-2 RD RD116-416'!G15,'4-3 RD RD117-417-517'!G15,'4-4 RD RD514'!G15,'4-5 RD RD119-519'!G15,'4-6 RD RD518'!G15)=0,"",SUM('1-1 FLT Altadena'!G15,'2-1 FLD Pickens'!G15,'2-2 FLD S. Clarita'!G15,'2-3a FLD Longden'!G15,'2-3b FLD-SUR Longden'!G15,'2-4 FLD Eaton'!G15,'2-5 FLD San Dimas'!G15,'2-6 FLD Imperial'!G15,'2-7 FLD 83rd St'!G15,'3-1 OSD L Central'!G15,'3-2 OSD U Central'!G15,'4-1a RD MD1 Baldwin'!G15,'4-1b RD MD1 Trees'!G15,'4-1c RD MD1 Baldwin Fleet'!G15,'4-2 RD RD116-416'!G15,'4-3 RD RD117-417-517'!G15,'4-4 RD RD514'!G15,'4-5 RD RD119-519'!G15,'4-6 RD RD518'!G15))</f>
      </c>
      <c r="H14" s="16">
        <f>IF(SUM('1-1 FLT Altadena'!H15,'2-1 FLD Pickens'!H15,'2-2 FLD S. Clarita'!H15,'2-3a FLD Longden'!H15,'2-3b FLD-SUR Longden'!H15,'2-4 FLD Eaton'!H15,'2-5 FLD San Dimas'!H15,'2-6 FLD Imperial'!H15,'2-7 FLD 83rd St'!H15,'3-1 OSD L Central'!H15,'3-2 OSD U Central'!H15,'4-1a RD MD1 Baldwin'!H15,'4-1b RD MD1 Trees'!H15,'4-1c RD MD1 Baldwin Fleet'!H15,'4-2 RD RD116-416'!H15,'4-3 RD RD117-417-517'!H15,'4-4 RD RD514'!H15,'4-5 RD RD119-519'!H15,'4-6 RD RD518'!H15)=0,"",SUM('1-1 FLT Altadena'!H15,'2-1 FLD Pickens'!H15,'2-2 FLD S. Clarita'!H15,'2-3a FLD Longden'!H15,'2-3b FLD-SUR Longden'!H15,'2-4 FLD Eaton'!H15,'2-5 FLD San Dimas'!H15,'2-6 FLD Imperial'!H15,'2-7 FLD 83rd St'!H15,'3-1 OSD L Central'!H15,'3-2 OSD U Central'!H15,'4-1a RD MD1 Baldwin'!H15,'4-1b RD MD1 Trees'!H15,'4-1c RD MD1 Baldwin Fleet'!H15,'4-2 RD RD116-416'!H15,'4-3 RD RD117-417-517'!H15,'4-4 RD RD514'!H15,'4-5 RD RD119-519'!H15,'4-6 RD RD518'!H15))</f>
      </c>
      <c r="I14" s="16">
        <f t="shared" si="0"/>
        <v>0</v>
      </c>
      <c r="J14" s="16">
        <f t="shared" si="1"/>
        <v>0</v>
      </c>
      <c r="K14" s="18"/>
      <c r="L14" s="71"/>
      <c r="M14" s="19">
        <f t="shared" si="2"/>
        <v>0</v>
      </c>
      <c r="N14" s="3"/>
    </row>
    <row r="15" spans="1:14" s="2" customFormat="1" ht="13.5" customHeight="1">
      <c r="A15" s="15"/>
      <c r="B15" s="16">
        <f>IF(SUM('1-1 FLT Altadena'!B16,'2-1 FLD Pickens'!B16,'2-2 FLD S. Clarita'!B16,'2-3a FLD Longden'!B16,'2-3b FLD-SUR Longden'!B16,'2-4 FLD Eaton'!B16,'2-5 FLD San Dimas'!B16,'2-6 FLD Imperial'!B16,'2-7 FLD 83rd St'!B16,'3-1 OSD L Central'!B16,'3-2 OSD U Central'!B16,'4-1a RD MD1 Baldwin'!B16,'4-1b RD MD1 Trees'!B16,'4-1c RD MD1 Baldwin Fleet'!B16,'4-2 RD RD116-416'!B16,'4-3 RD RD117-417-517'!B16,'4-4 RD RD514'!B16,'4-5 RD RD119-519'!B16,'4-6 RD RD518'!B16)=0,"",SUM('1-1 FLT Altadena'!B16,'2-1 FLD Pickens'!B16,'2-2 FLD S. Clarita'!B16,'2-3a FLD Longden'!B16,'2-3b FLD-SUR Longden'!B16,'2-4 FLD Eaton'!B16,'2-5 FLD San Dimas'!B16,'2-6 FLD Imperial'!B16,'2-7 FLD 83rd St'!B16,'3-1 OSD L Central'!B16,'3-2 OSD U Central'!B16,'4-1a RD MD1 Baldwin'!B16,'4-1b RD MD1 Trees'!B16,'4-1c RD MD1 Baldwin Fleet'!B16,'4-2 RD RD116-416'!B16,'4-3 RD RD117-417-517'!B16,'4-4 RD RD514'!B16,'4-5 RD RD119-519'!B16,'4-6 RD RD518'!B16))</f>
      </c>
      <c r="C15" s="16">
        <f>IF(SUM('1-1 FLT Altadena'!C16,'2-1 FLD Pickens'!C16,'2-2 FLD S. Clarita'!C16,'2-3a FLD Longden'!C16,'2-3b FLD-SUR Longden'!C16,'2-4 FLD Eaton'!C16,'2-5 FLD San Dimas'!C16,'2-6 FLD Imperial'!C16,'2-7 FLD 83rd St'!C16,'3-1 OSD L Central'!C16,'3-2 OSD U Central'!C16,'4-1a RD MD1 Baldwin'!C16,'4-1b RD MD1 Trees'!C16,'4-1c RD MD1 Baldwin Fleet'!C16,'4-2 RD RD116-416'!C16,'4-3 RD RD117-417-517'!C16,'4-4 RD RD514'!C16,'4-5 RD RD119-519'!C16,'4-6 RD RD518'!C16)=0,"",SUM('1-1 FLT Altadena'!C16,'2-1 FLD Pickens'!C16,'2-2 FLD S. Clarita'!C16,'2-3a FLD Longden'!C16,'2-3b FLD-SUR Longden'!C16,'2-4 FLD Eaton'!C16,'2-5 FLD San Dimas'!C16,'2-6 FLD Imperial'!C16,'2-7 FLD 83rd St'!C16,'3-1 OSD L Central'!C16,'3-2 OSD U Central'!C16,'4-1a RD MD1 Baldwin'!C16,'4-1b RD MD1 Trees'!C16,'4-1c RD MD1 Baldwin Fleet'!C16,'4-2 RD RD116-416'!C16,'4-3 RD RD117-417-517'!C16,'4-4 RD RD514'!C16,'4-5 RD RD119-519'!C16,'4-6 RD RD518'!C16))</f>
      </c>
      <c r="D15" s="16">
        <f>IF(SUM('1-1 FLT Altadena'!D16,'2-1 FLD Pickens'!D16,'2-2 FLD S. Clarita'!D16,'2-3a FLD Longden'!D16,'2-3b FLD-SUR Longden'!D16,'2-4 FLD Eaton'!D16,'2-5 FLD San Dimas'!D16,'2-6 FLD Imperial'!D16,'2-7 FLD 83rd St'!D16,'3-1 OSD L Central'!D16,'3-2 OSD U Central'!D16,'4-1a RD MD1 Baldwin'!D16,'4-1b RD MD1 Trees'!D16,'4-1c RD MD1 Baldwin Fleet'!D16,'4-2 RD RD116-416'!D16,'4-3 RD RD117-417-517'!D16,'4-4 RD RD514'!D16,'4-5 RD RD119-519'!D16,'4-6 RD RD518'!D16)=0,"",SUM('1-1 FLT Altadena'!D16,'2-1 FLD Pickens'!D16,'2-2 FLD S. Clarita'!D16,'2-3a FLD Longden'!D16,'2-3b FLD-SUR Longden'!D16,'2-4 FLD Eaton'!D16,'2-5 FLD San Dimas'!D16,'2-6 FLD Imperial'!D16,'2-7 FLD 83rd St'!D16,'3-1 OSD L Central'!D16,'3-2 OSD U Central'!D16,'4-1a RD MD1 Baldwin'!D16,'4-1b RD MD1 Trees'!D16,'4-1c RD MD1 Baldwin Fleet'!D16,'4-2 RD RD116-416'!D16,'4-3 RD RD117-417-517'!D16,'4-4 RD RD514'!D16,'4-5 RD RD119-519'!D16,'4-6 RD RD518'!D16))</f>
      </c>
      <c r="E15" s="16">
        <f>IF(SUM('1-1 FLT Altadena'!E16,'2-1 FLD Pickens'!E16,'2-2 FLD S. Clarita'!E16,'2-3a FLD Longden'!E16,'2-3b FLD-SUR Longden'!E16,'2-4 FLD Eaton'!E16,'2-5 FLD San Dimas'!E16,'2-6 FLD Imperial'!E16,'2-7 FLD 83rd St'!E16,'3-1 OSD L Central'!E16,'3-2 OSD U Central'!E16,'4-1a RD MD1 Baldwin'!E16,'4-1b RD MD1 Trees'!E16,'4-1c RD MD1 Baldwin Fleet'!E16,'4-2 RD RD116-416'!E16,'4-3 RD RD117-417-517'!E16,'4-4 RD RD514'!E16,'4-5 RD RD119-519'!E16,'4-6 RD RD518'!E16)=0,"",SUM('1-1 FLT Altadena'!E16,'2-1 FLD Pickens'!E16,'2-2 FLD S. Clarita'!E16,'2-3a FLD Longden'!E16,'2-3b FLD-SUR Longden'!E16,'2-4 FLD Eaton'!E16,'2-5 FLD San Dimas'!E16,'2-6 FLD Imperial'!E16,'2-7 FLD 83rd St'!E16,'3-1 OSD L Central'!E16,'3-2 OSD U Central'!E16,'4-1a RD MD1 Baldwin'!E16,'4-1b RD MD1 Trees'!E16,'4-1c RD MD1 Baldwin Fleet'!E16,'4-2 RD RD116-416'!E16,'4-3 RD RD117-417-517'!E16,'4-4 RD RD514'!E16,'4-5 RD RD119-519'!E16,'4-6 RD RD518'!E16))</f>
      </c>
      <c r="F15" s="16">
        <f>IF(SUM('1-1 FLT Altadena'!F16,'2-1 FLD Pickens'!F16,'2-2 FLD S. Clarita'!F16,'2-3a FLD Longden'!F16,'2-3b FLD-SUR Longden'!F16,'2-4 FLD Eaton'!F16,'2-5 FLD San Dimas'!F16,'2-6 FLD Imperial'!F16,'2-7 FLD 83rd St'!F16,'3-1 OSD L Central'!F16,'3-2 OSD U Central'!F16,'4-1a RD MD1 Baldwin'!F16,'4-1b RD MD1 Trees'!F16,'4-1c RD MD1 Baldwin Fleet'!F16,'4-2 RD RD116-416'!F16,'4-3 RD RD117-417-517'!F16,'4-4 RD RD514'!F16,'4-5 RD RD119-519'!F16,'4-6 RD RD518'!F16)=0,"",SUM('1-1 FLT Altadena'!F16,'2-1 FLD Pickens'!F16,'2-2 FLD S. Clarita'!F16,'2-3a FLD Longden'!F16,'2-3b FLD-SUR Longden'!F16,'2-4 FLD Eaton'!F16,'2-5 FLD San Dimas'!F16,'2-6 FLD Imperial'!F16,'2-7 FLD 83rd St'!F16,'3-1 OSD L Central'!F16,'3-2 OSD U Central'!F16,'4-1a RD MD1 Baldwin'!F16,'4-1b RD MD1 Trees'!F16,'4-1c RD MD1 Baldwin Fleet'!F16,'4-2 RD RD116-416'!F16,'4-3 RD RD117-417-517'!F16,'4-4 RD RD514'!F16,'4-5 RD RD119-519'!F16,'4-6 RD RD518'!F16))</f>
      </c>
      <c r="G15" s="16">
        <f>IF(SUM('1-1 FLT Altadena'!G16,'2-1 FLD Pickens'!G16,'2-2 FLD S. Clarita'!G16,'2-3a FLD Longden'!G16,'2-3b FLD-SUR Longden'!G16,'2-4 FLD Eaton'!G16,'2-5 FLD San Dimas'!G16,'2-6 FLD Imperial'!G16,'2-7 FLD 83rd St'!G16,'3-1 OSD L Central'!G16,'3-2 OSD U Central'!G16,'4-1a RD MD1 Baldwin'!G16,'4-1b RD MD1 Trees'!G16,'4-1c RD MD1 Baldwin Fleet'!G16,'4-2 RD RD116-416'!G16,'4-3 RD RD117-417-517'!G16,'4-4 RD RD514'!G16,'4-5 RD RD119-519'!G16,'4-6 RD RD518'!G16)=0,"",SUM('1-1 FLT Altadena'!G16,'2-1 FLD Pickens'!G16,'2-2 FLD S. Clarita'!G16,'2-3a FLD Longden'!G16,'2-3b FLD-SUR Longden'!G16,'2-4 FLD Eaton'!G16,'2-5 FLD San Dimas'!G16,'2-6 FLD Imperial'!G16,'2-7 FLD 83rd St'!G16,'3-1 OSD L Central'!G16,'3-2 OSD U Central'!G16,'4-1a RD MD1 Baldwin'!G16,'4-1b RD MD1 Trees'!G16,'4-1c RD MD1 Baldwin Fleet'!G16,'4-2 RD RD116-416'!G16,'4-3 RD RD117-417-517'!G16,'4-4 RD RD514'!G16,'4-5 RD RD119-519'!G16,'4-6 RD RD518'!G16))</f>
      </c>
      <c r="H15" s="16">
        <f>IF(SUM('1-1 FLT Altadena'!H16,'2-1 FLD Pickens'!H16,'2-2 FLD S. Clarita'!H16,'2-3a FLD Longden'!H16,'2-3b FLD-SUR Longden'!H16,'2-4 FLD Eaton'!H16,'2-5 FLD San Dimas'!H16,'2-6 FLD Imperial'!H16,'2-7 FLD 83rd St'!H16,'3-1 OSD L Central'!H16,'3-2 OSD U Central'!H16,'4-1a RD MD1 Baldwin'!H16,'4-1b RD MD1 Trees'!H16,'4-1c RD MD1 Baldwin Fleet'!H16,'4-2 RD RD116-416'!H16,'4-3 RD RD117-417-517'!H16,'4-4 RD RD514'!H16,'4-5 RD RD119-519'!H16,'4-6 RD RD518'!H16)=0,"",SUM('1-1 FLT Altadena'!H16,'2-1 FLD Pickens'!H16,'2-2 FLD S. Clarita'!H16,'2-3a FLD Longden'!H16,'2-3b FLD-SUR Longden'!H16,'2-4 FLD Eaton'!H16,'2-5 FLD San Dimas'!H16,'2-6 FLD Imperial'!H16,'2-7 FLD 83rd St'!H16,'3-1 OSD L Central'!H16,'3-2 OSD U Central'!H16,'4-1a RD MD1 Baldwin'!H16,'4-1b RD MD1 Trees'!H16,'4-1c RD MD1 Baldwin Fleet'!H16,'4-2 RD RD116-416'!H16,'4-3 RD RD117-417-517'!H16,'4-4 RD RD514'!H16,'4-5 RD RD119-519'!H16,'4-6 RD RD518'!H16))</f>
      </c>
      <c r="I15" s="16">
        <f t="shared" si="0"/>
        <v>0</v>
      </c>
      <c r="J15" s="16">
        <f t="shared" si="1"/>
        <v>0</v>
      </c>
      <c r="K15" s="18"/>
      <c r="L15" s="71"/>
      <c r="M15" s="19">
        <f t="shared" si="2"/>
        <v>0</v>
      </c>
      <c r="N15" s="3"/>
    </row>
    <row r="16" spans="1:14" s="2" customFormat="1" ht="13.5" customHeight="1">
      <c r="A16" s="15"/>
      <c r="B16" s="16">
        <f>IF(SUM('1-1 FLT Altadena'!B17,'2-1 FLD Pickens'!B17,'2-2 FLD S. Clarita'!B17,'2-3a FLD Longden'!B17,'2-3b FLD-SUR Longden'!B17,'2-4 FLD Eaton'!B17,'2-5 FLD San Dimas'!B17,'2-6 FLD Imperial'!B17,'2-7 FLD 83rd St'!B17,'3-1 OSD L Central'!B17,'3-2 OSD U Central'!B17,'4-1a RD MD1 Baldwin'!B17,'4-1b RD MD1 Trees'!B17,'4-1c RD MD1 Baldwin Fleet'!B17,'4-2 RD RD116-416'!B17,'4-3 RD RD117-417-517'!B17,'4-4 RD RD514'!B17,'4-5 RD RD119-519'!B17,'4-6 RD RD518'!B17)=0,"",SUM('1-1 FLT Altadena'!B17,'2-1 FLD Pickens'!B17,'2-2 FLD S. Clarita'!B17,'2-3a FLD Longden'!B17,'2-3b FLD-SUR Longden'!B17,'2-4 FLD Eaton'!B17,'2-5 FLD San Dimas'!B17,'2-6 FLD Imperial'!B17,'2-7 FLD 83rd St'!B17,'3-1 OSD L Central'!B17,'3-2 OSD U Central'!B17,'4-1a RD MD1 Baldwin'!B17,'4-1b RD MD1 Trees'!B17,'4-1c RD MD1 Baldwin Fleet'!B17,'4-2 RD RD116-416'!B17,'4-3 RD RD117-417-517'!B17,'4-4 RD RD514'!B17,'4-5 RD RD119-519'!B17,'4-6 RD RD518'!B17))</f>
      </c>
      <c r="C16" s="16">
        <f>IF(SUM('1-1 FLT Altadena'!C17,'2-1 FLD Pickens'!C17,'2-2 FLD S. Clarita'!C17,'2-3a FLD Longden'!C17,'2-3b FLD-SUR Longden'!C17,'2-4 FLD Eaton'!C17,'2-5 FLD San Dimas'!C17,'2-6 FLD Imperial'!C17,'2-7 FLD 83rd St'!C17,'3-1 OSD L Central'!C17,'3-2 OSD U Central'!C17,'4-1a RD MD1 Baldwin'!C17,'4-1b RD MD1 Trees'!C17,'4-1c RD MD1 Baldwin Fleet'!C17,'4-2 RD RD116-416'!C17,'4-3 RD RD117-417-517'!C17,'4-4 RD RD514'!C17,'4-5 RD RD119-519'!C17,'4-6 RD RD518'!C17)=0,"",SUM('1-1 FLT Altadena'!C17,'2-1 FLD Pickens'!C17,'2-2 FLD S. Clarita'!C17,'2-3a FLD Longden'!C17,'2-3b FLD-SUR Longden'!C17,'2-4 FLD Eaton'!C17,'2-5 FLD San Dimas'!C17,'2-6 FLD Imperial'!C17,'2-7 FLD 83rd St'!C17,'3-1 OSD L Central'!C17,'3-2 OSD U Central'!C17,'4-1a RD MD1 Baldwin'!C17,'4-1b RD MD1 Trees'!C17,'4-1c RD MD1 Baldwin Fleet'!C17,'4-2 RD RD116-416'!C17,'4-3 RD RD117-417-517'!C17,'4-4 RD RD514'!C17,'4-5 RD RD119-519'!C17,'4-6 RD RD518'!C17))</f>
      </c>
      <c r="D16" s="16">
        <f>IF(SUM('1-1 FLT Altadena'!D17,'2-1 FLD Pickens'!D17,'2-2 FLD S. Clarita'!D17,'2-3a FLD Longden'!D17,'2-3b FLD-SUR Longden'!D17,'2-4 FLD Eaton'!D17,'2-5 FLD San Dimas'!D17,'2-6 FLD Imperial'!D17,'2-7 FLD 83rd St'!D17,'3-1 OSD L Central'!D17,'3-2 OSD U Central'!D17,'4-1a RD MD1 Baldwin'!D17,'4-1b RD MD1 Trees'!D17,'4-1c RD MD1 Baldwin Fleet'!D17,'4-2 RD RD116-416'!D17,'4-3 RD RD117-417-517'!D17,'4-4 RD RD514'!D17,'4-5 RD RD119-519'!D17,'4-6 RD RD518'!D17)=0,"",SUM('1-1 FLT Altadena'!D17,'2-1 FLD Pickens'!D17,'2-2 FLD S. Clarita'!D17,'2-3a FLD Longden'!D17,'2-3b FLD-SUR Longden'!D17,'2-4 FLD Eaton'!D17,'2-5 FLD San Dimas'!D17,'2-6 FLD Imperial'!D17,'2-7 FLD 83rd St'!D17,'3-1 OSD L Central'!D17,'3-2 OSD U Central'!D17,'4-1a RD MD1 Baldwin'!D17,'4-1b RD MD1 Trees'!D17,'4-1c RD MD1 Baldwin Fleet'!D17,'4-2 RD RD116-416'!D17,'4-3 RD RD117-417-517'!D17,'4-4 RD RD514'!D17,'4-5 RD RD119-519'!D17,'4-6 RD RD518'!D17))</f>
      </c>
      <c r="E16" s="16">
        <f>IF(SUM('1-1 FLT Altadena'!E17,'2-1 FLD Pickens'!E17,'2-2 FLD S. Clarita'!E17,'2-3a FLD Longden'!E17,'2-3b FLD-SUR Longden'!E17,'2-4 FLD Eaton'!E17,'2-5 FLD San Dimas'!E17,'2-6 FLD Imperial'!E17,'2-7 FLD 83rd St'!E17,'3-1 OSD L Central'!E17,'3-2 OSD U Central'!E17,'4-1a RD MD1 Baldwin'!E17,'4-1b RD MD1 Trees'!E17,'4-1c RD MD1 Baldwin Fleet'!E17,'4-2 RD RD116-416'!E17,'4-3 RD RD117-417-517'!E17,'4-4 RD RD514'!E17,'4-5 RD RD119-519'!E17,'4-6 RD RD518'!E17)=0,"",SUM('1-1 FLT Altadena'!E17,'2-1 FLD Pickens'!E17,'2-2 FLD S. Clarita'!E17,'2-3a FLD Longden'!E17,'2-3b FLD-SUR Longden'!E17,'2-4 FLD Eaton'!E17,'2-5 FLD San Dimas'!E17,'2-6 FLD Imperial'!E17,'2-7 FLD 83rd St'!E17,'3-1 OSD L Central'!E17,'3-2 OSD U Central'!E17,'4-1a RD MD1 Baldwin'!E17,'4-1b RD MD1 Trees'!E17,'4-1c RD MD1 Baldwin Fleet'!E17,'4-2 RD RD116-416'!E17,'4-3 RD RD117-417-517'!E17,'4-4 RD RD514'!E17,'4-5 RD RD119-519'!E17,'4-6 RD RD518'!E17))</f>
      </c>
      <c r="F16" s="16">
        <f>IF(SUM('1-1 FLT Altadena'!F17,'2-1 FLD Pickens'!F17,'2-2 FLD S. Clarita'!F17,'2-3a FLD Longden'!F17,'2-3b FLD-SUR Longden'!F17,'2-4 FLD Eaton'!F17,'2-5 FLD San Dimas'!F17,'2-6 FLD Imperial'!F17,'2-7 FLD 83rd St'!F17,'3-1 OSD L Central'!F17,'3-2 OSD U Central'!F17,'4-1a RD MD1 Baldwin'!F17,'4-1b RD MD1 Trees'!F17,'4-1c RD MD1 Baldwin Fleet'!F17,'4-2 RD RD116-416'!F17,'4-3 RD RD117-417-517'!F17,'4-4 RD RD514'!F17,'4-5 RD RD119-519'!F17,'4-6 RD RD518'!F17)=0,"",SUM('1-1 FLT Altadena'!F17,'2-1 FLD Pickens'!F17,'2-2 FLD S. Clarita'!F17,'2-3a FLD Longden'!F17,'2-3b FLD-SUR Longden'!F17,'2-4 FLD Eaton'!F17,'2-5 FLD San Dimas'!F17,'2-6 FLD Imperial'!F17,'2-7 FLD 83rd St'!F17,'3-1 OSD L Central'!F17,'3-2 OSD U Central'!F17,'4-1a RD MD1 Baldwin'!F17,'4-1b RD MD1 Trees'!F17,'4-1c RD MD1 Baldwin Fleet'!F17,'4-2 RD RD116-416'!F17,'4-3 RD RD117-417-517'!F17,'4-4 RD RD514'!F17,'4-5 RD RD119-519'!F17,'4-6 RD RD518'!F17))</f>
      </c>
      <c r="G16" s="16">
        <f>IF(SUM('1-1 FLT Altadena'!G17,'2-1 FLD Pickens'!G17,'2-2 FLD S. Clarita'!G17,'2-3a FLD Longden'!G17,'2-3b FLD-SUR Longden'!G17,'2-4 FLD Eaton'!G17,'2-5 FLD San Dimas'!G17,'2-6 FLD Imperial'!G17,'2-7 FLD 83rd St'!G17,'3-1 OSD L Central'!G17,'3-2 OSD U Central'!G17,'4-1a RD MD1 Baldwin'!G17,'4-1b RD MD1 Trees'!G17,'4-1c RD MD1 Baldwin Fleet'!G17,'4-2 RD RD116-416'!G17,'4-3 RD RD117-417-517'!G17,'4-4 RD RD514'!G17,'4-5 RD RD119-519'!G17,'4-6 RD RD518'!G17)=0,"",SUM('1-1 FLT Altadena'!G17,'2-1 FLD Pickens'!G17,'2-2 FLD S. Clarita'!G17,'2-3a FLD Longden'!G17,'2-3b FLD-SUR Longden'!G17,'2-4 FLD Eaton'!G17,'2-5 FLD San Dimas'!G17,'2-6 FLD Imperial'!G17,'2-7 FLD 83rd St'!G17,'3-1 OSD L Central'!G17,'3-2 OSD U Central'!G17,'4-1a RD MD1 Baldwin'!G17,'4-1b RD MD1 Trees'!G17,'4-1c RD MD1 Baldwin Fleet'!G17,'4-2 RD RD116-416'!G17,'4-3 RD RD117-417-517'!G17,'4-4 RD RD514'!G17,'4-5 RD RD119-519'!G17,'4-6 RD RD518'!G17))</f>
      </c>
      <c r="H16" s="16">
        <f>IF(SUM('1-1 FLT Altadena'!H17,'2-1 FLD Pickens'!H17,'2-2 FLD S. Clarita'!H17,'2-3a FLD Longden'!H17,'2-3b FLD-SUR Longden'!H17,'2-4 FLD Eaton'!H17,'2-5 FLD San Dimas'!H17,'2-6 FLD Imperial'!H17,'2-7 FLD 83rd St'!H17,'3-1 OSD L Central'!H17,'3-2 OSD U Central'!H17,'4-1a RD MD1 Baldwin'!H17,'4-1b RD MD1 Trees'!H17,'4-1c RD MD1 Baldwin Fleet'!H17,'4-2 RD RD116-416'!H17,'4-3 RD RD117-417-517'!H17,'4-4 RD RD514'!H17,'4-5 RD RD119-519'!H17,'4-6 RD RD518'!H17)=0,"",SUM('1-1 FLT Altadena'!H17,'2-1 FLD Pickens'!H17,'2-2 FLD S. Clarita'!H17,'2-3a FLD Longden'!H17,'2-3b FLD-SUR Longden'!H17,'2-4 FLD Eaton'!H17,'2-5 FLD San Dimas'!H17,'2-6 FLD Imperial'!H17,'2-7 FLD 83rd St'!H17,'3-1 OSD L Central'!H17,'3-2 OSD U Central'!H17,'4-1a RD MD1 Baldwin'!H17,'4-1b RD MD1 Trees'!H17,'4-1c RD MD1 Baldwin Fleet'!H17,'4-2 RD RD116-416'!H17,'4-3 RD RD117-417-517'!H17,'4-4 RD RD514'!H17,'4-5 RD RD119-519'!H17,'4-6 RD RD518'!H17))</f>
      </c>
      <c r="I16" s="16">
        <f t="shared" si="0"/>
        <v>0</v>
      </c>
      <c r="J16" s="16">
        <f t="shared" si="1"/>
        <v>0</v>
      </c>
      <c r="K16" s="18"/>
      <c r="L16" s="71"/>
      <c r="M16" s="19">
        <f t="shared" si="2"/>
        <v>0</v>
      </c>
      <c r="N16" s="3"/>
    </row>
    <row r="17" spans="1:14" s="2" customFormat="1" ht="13.5" customHeight="1">
      <c r="A17" s="15"/>
      <c r="B17" s="16">
        <f>IF(SUM('1-1 FLT Altadena'!B18,'2-1 FLD Pickens'!B18,'2-2 FLD S. Clarita'!B18,'2-3a FLD Longden'!B18,'2-3b FLD-SUR Longden'!B18,'2-4 FLD Eaton'!B18,'2-5 FLD San Dimas'!B18,'2-6 FLD Imperial'!B18,'2-7 FLD 83rd St'!B18,'3-1 OSD L Central'!B18,'3-2 OSD U Central'!B18,'4-1a RD MD1 Baldwin'!B18,'4-1b RD MD1 Trees'!B18,'4-1c RD MD1 Baldwin Fleet'!B18,'4-2 RD RD116-416'!B18,'4-3 RD RD117-417-517'!B18,'4-4 RD RD514'!B18,'4-5 RD RD119-519'!B18,'4-6 RD RD518'!B18)=0,"",SUM('1-1 FLT Altadena'!B18,'2-1 FLD Pickens'!B18,'2-2 FLD S. Clarita'!B18,'2-3a FLD Longden'!B18,'2-3b FLD-SUR Longden'!B18,'2-4 FLD Eaton'!B18,'2-5 FLD San Dimas'!B18,'2-6 FLD Imperial'!B18,'2-7 FLD 83rd St'!B18,'3-1 OSD L Central'!B18,'3-2 OSD U Central'!B18,'4-1a RD MD1 Baldwin'!B18,'4-1b RD MD1 Trees'!B18,'4-1c RD MD1 Baldwin Fleet'!B18,'4-2 RD RD116-416'!B18,'4-3 RD RD117-417-517'!B18,'4-4 RD RD514'!B18,'4-5 RD RD119-519'!B18,'4-6 RD RD518'!B18))</f>
      </c>
      <c r="C17" s="16">
        <f>IF(SUM('1-1 FLT Altadena'!C18,'2-1 FLD Pickens'!C18,'2-2 FLD S. Clarita'!C18,'2-3a FLD Longden'!C18,'2-3b FLD-SUR Longden'!C18,'2-4 FLD Eaton'!C18,'2-5 FLD San Dimas'!C18,'2-6 FLD Imperial'!C18,'2-7 FLD 83rd St'!C18,'3-1 OSD L Central'!C18,'3-2 OSD U Central'!C18,'4-1a RD MD1 Baldwin'!C18,'4-1b RD MD1 Trees'!C18,'4-1c RD MD1 Baldwin Fleet'!C18,'4-2 RD RD116-416'!C18,'4-3 RD RD117-417-517'!C18,'4-4 RD RD514'!C18,'4-5 RD RD119-519'!C18,'4-6 RD RD518'!C18)=0,"",SUM('1-1 FLT Altadena'!C18,'2-1 FLD Pickens'!C18,'2-2 FLD S. Clarita'!C18,'2-3a FLD Longden'!C18,'2-3b FLD-SUR Longden'!C18,'2-4 FLD Eaton'!C18,'2-5 FLD San Dimas'!C18,'2-6 FLD Imperial'!C18,'2-7 FLD 83rd St'!C18,'3-1 OSD L Central'!C18,'3-2 OSD U Central'!C18,'4-1a RD MD1 Baldwin'!C18,'4-1b RD MD1 Trees'!C18,'4-1c RD MD1 Baldwin Fleet'!C18,'4-2 RD RD116-416'!C18,'4-3 RD RD117-417-517'!C18,'4-4 RD RD514'!C18,'4-5 RD RD119-519'!C18,'4-6 RD RD518'!C18))</f>
      </c>
      <c r="D17" s="16">
        <f>IF(SUM('1-1 FLT Altadena'!D18,'2-1 FLD Pickens'!D18,'2-2 FLD S. Clarita'!D18,'2-3a FLD Longden'!D18,'2-3b FLD-SUR Longden'!D18,'2-4 FLD Eaton'!D18,'2-5 FLD San Dimas'!D18,'2-6 FLD Imperial'!D18,'2-7 FLD 83rd St'!D18,'3-1 OSD L Central'!D18,'3-2 OSD U Central'!D18,'4-1a RD MD1 Baldwin'!D18,'4-1b RD MD1 Trees'!D18,'4-1c RD MD1 Baldwin Fleet'!D18,'4-2 RD RD116-416'!D18,'4-3 RD RD117-417-517'!D18,'4-4 RD RD514'!D18,'4-5 RD RD119-519'!D18,'4-6 RD RD518'!D18)=0,"",SUM('1-1 FLT Altadena'!D18,'2-1 FLD Pickens'!D18,'2-2 FLD S. Clarita'!D18,'2-3a FLD Longden'!D18,'2-3b FLD-SUR Longden'!D18,'2-4 FLD Eaton'!D18,'2-5 FLD San Dimas'!D18,'2-6 FLD Imperial'!D18,'2-7 FLD 83rd St'!D18,'3-1 OSD L Central'!D18,'3-2 OSD U Central'!D18,'4-1a RD MD1 Baldwin'!D18,'4-1b RD MD1 Trees'!D18,'4-1c RD MD1 Baldwin Fleet'!D18,'4-2 RD RD116-416'!D18,'4-3 RD RD117-417-517'!D18,'4-4 RD RD514'!D18,'4-5 RD RD119-519'!D18,'4-6 RD RD518'!D18))</f>
      </c>
      <c r="E17" s="16">
        <f>IF(SUM('1-1 FLT Altadena'!E18,'2-1 FLD Pickens'!E18,'2-2 FLD S. Clarita'!E18,'2-3a FLD Longden'!E18,'2-3b FLD-SUR Longden'!E18,'2-4 FLD Eaton'!E18,'2-5 FLD San Dimas'!E18,'2-6 FLD Imperial'!E18,'2-7 FLD 83rd St'!E18,'3-1 OSD L Central'!E18,'3-2 OSD U Central'!E18,'4-1a RD MD1 Baldwin'!E18,'4-1b RD MD1 Trees'!E18,'4-1c RD MD1 Baldwin Fleet'!E18,'4-2 RD RD116-416'!E18,'4-3 RD RD117-417-517'!E18,'4-4 RD RD514'!E18,'4-5 RD RD119-519'!E18,'4-6 RD RD518'!E18)=0,"",SUM('1-1 FLT Altadena'!E18,'2-1 FLD Pickens'!E18,'2-2 FLD S. Clarita'!E18,'2-3a FLD Longden'!E18,'2-3b FLD-SUR Longden'!E18,'2-4 FLD Eaton'!E18,'2-5 FLD San Dimas'!E18,'2-6 FLD Imperial'!E18,'2-7 FLD 83rd St'!E18,'3-1 OSD L Central'!E18,'3-2 OSD U Central'!E18,'4-1a RD MD1 Baldwin'!E18,'4-1b RD MD1 Trees'!E18,'4-1c RD MD1 Baldwin Fleet'!E18,'4-2 RD RD116-416'!E18,'4-3 RD RD117-417-517'!E18,'4-4 RD RD514'!E18,'4-5 RD RD119-519'!E18,'4-6 RD RD518'!E18))</f>
      </c>
      <c r="F17" s="16">
        <f>IF(SUM('1-1 FLT Altadena'!F18,'2-1 FLD Pickens'!F18,'2-2 FLD S. Clarita'!F18,'2-3a FLD Longden'!F18,'2-3b FLD-SUR Longden'!F18,'2-4 FLD Eaton'!F18,'2-5 FLD San Dimas'!F18,'2-6 FLD Imperial'!F18,'2-7 FLD 83rd St'!F18,'3-1 OSD L Central'!F18,'3-2 OSD U Central'!F18,'4-1a RD MD1 Baldwin'!F18,'4-1b RD MD1 Trees'!F18,'4-1c RD MD1 Baldwin Fleet'!F18,'4-2 RD RD116-416'!F18,'4-3 RD RD117-417-517'!F18,'4-4 RD RD514'!F18,'4-5 RD RD119-519'!F18,'4-6 RD RD518'!F18)=0,"",SUM('1-1 FLT Altadena'!F18,'2-1 FLD Pickens'!F18,'2-2 FLD S. Clarita'!F18,'2-3a FLD Longden'!F18,'2-3b FLD-SUR Longden'!F18,'2-4 FLD Eaton'!F18,'2-5 FLD San Dimas'!F18,'2-6 FLD Imperial'!F18,'2-7 FLD 83rd St'!F18,'3-1 OSD L Central'!F18,'3-2 OSD U Central'!F18,'4-1a RD MD1 Baldwin'!F18,'4-1b RD MD1 Trees'!F18,'4-1c RD MD1 Baldwin Fleet'!F18,'4-2 RD RD116-416'!F18,'4-3 RD RD117-417-517'!F18,'4-4 RD RD514'!F18,'4-5 RD RD119-519'!F18,'4-6 RD RD518'!F18))</f>
      </c>
      <c r="G17" s="16">
        <f>IF(SUM('1-1 FLT Altadena'!G18,'2-1 FLD Pickens'!G18,'2-2 FLD S. Clarita'!G18,'2-3a FLD Longden'!G18,'2-3b FLD-SUR Longden'!G18,'2-4 FLD Eaton'!G18,'2-5 FLD San Dimas'!G18,'2-6 FLD Imperial'!G18,'2-7 FLD 83rd St'!G18,'3-1 OSD L Central'!G18,'3-2 OSD U Central'!G18,'4-1a RD MD1 Baldwin'!G18,'4-1b RD MD1 Trees'!G18,'4-1c RD MD1 Baldwin Fleet'!G18,'4-2 RD RD116-416'!G18,'4-3 RD RD117-417-517'!G18,'4-4 RD RD514'!G18,'4-5 RD RD119-519'!G18,'4-6 RD RD518'!G18)=0,"",SUM('1-1 FLT Altadena'!G18,'2-1 FLD Pickens'!G18,'2-2 FLD S. Clarita'!G18,'2-3a FLD Longden'!G18,'2-3b FLD-SUR Longden'!G18,'2-4 FLD Eaton'!G18,'2-5 FLD San Dimas'!G18,'2-6 FLD Imperial'!G18,'2-7 FLD 83rd St'!G18,'3-1 OSD L Central'!G18,'3-2 OSD U Central'!G18,'4-1a RD MD1 Baldwin'!G18,'4-1b RD MD1 Trees'!G18,'4-1c RD MD1 Baldwin Fleet'!G18,'4-2 RD RD116-416'!G18,'4-3 RD RD117-417-517'!G18,'4-4 RD RD514'!G18,'4-5 RD RD119-519'!G18,'4-6 RD RD518'!G18))</f>
      </c>
      <c r="H17" s="16">
        <f>IF(SUM('1-1 FLT Altadena'!H18,'2-1 FLD Pickens'!H18,'2-2 FLD S. Clarita'!H18,'2-3a FLD Longden'!H18,'2-3b FLD-SUR Longden'!H18,'2-4 FLD Eaton'!H18,'2-5 FLD San Dimas'!H18,'2-6 FLD Imperial'!H18,'2-7 FLD 83rd St'!H18,'3-1 OSD L Central'!H18,'3-2 OSD U Central'!H18,'4-1a RD MD1 Baldwin'!H18,'4-1b RD MD1 Trees'!H18,'4-1c RD MD1 Baldwin Fleet'!H18,'4-2 RD RD116-416'!H18,'4-3 RD RD117-417-517'!H18,'4-4 RD RD514'!H18,'4-5 RD RD119-519'!H18,'4-6 RD RD518'!H18)=0,"",SUM('1-1 FLT Altadena'!H18,'2-1 FLD Pickens'!H18,'2-2 FLD S. Clarita'!H18,'2-3a FLD Longden'!H18,'2-3b FLD-SUR Longden'!H18,'2-4 FLD Eaton'!H18,'2-5 FLD San Dimas'!H18,'2-6 FLD Imperial'!H18,'2-7 FLD 83rd St'!H18,'3-1 OSD L Central'!H18,'3-2 OSD U Central'!H18,'4-1a RD MD1 Baldwin'!H18,'4-1b RD MD1 Trees'!H18,'4-1c RD MD1 Baldwin Fleet'!H18,'4-2 RD RD116-416'!H18,'4-3 RD RD117-417-517'!H18,'4-4 RD RD514'!H18,'4-5 RD RD119-519'!H18,'4-6 RD RD518'!H18))</f>
      </c>
      <c r="I17" s="16">
        <f t="shared" si="0"/>
        <v>0</v>
      </c>
      <c r="J17" s="16">
        <f t="shared" si="1"/>
        <v>0</v>
      </c>
      <c r="K17" s="18"/>
      <c r="L17" s="71"/>
      <c r="M17" s="19">
        <f t="shared" si="2"/>
        <v>0</v>
      </c>
      <c r="N17" s="3"/>
    </row>
    <row r="18" spans="1:14" s="2" customFormat="1" ht="18">
      <c r="A18" s="15"/>
      <c r="B18" s="16">
        <f>IF(SUM('1-1 FLT Altadena'!B19,'2-1 FLD Pickens'!B19,'2-2 FLD S. Clarita'!B19,'2-3a FLD Longden'!B19,'2-3b FLD-SUR Longden'!B19,'2-4 FLD Eaton'!B19,'2-5 FLD San Dimas'!B19,'2-6 FLD Imperial'!B19,'2-7 FLD 83rd St'!B19,'3-1 OSD L Central'!B19,'3-2 OSD U Central'!B19,'4-1a RD MD1 Baldwin'!B19,'4-1b RD MD1 Trees'!B19,'4-1c RD MD1 Baldwin Fleet'!B19,'4-2 RD RD116-416'!B19,'4-3 RD RD117-417-517'!B19,'4-4 RD RD514'!B19,'4-5 RD RD119-519'!B19,'4-6 RD RD518'!B19)=0,"",SUM('1-1 FLT Altadena'!B19,'2-1 FLD Pickens'!B19,'2-2 FLD S. Clarita'!B19,'2-3a FLD Longden'!B19,'2-3b FLD-SUR Longden'!B19,'2-4 FLD Eaton'!B19,'2-5 FLD San Dimas'!B19,'2-6 FLD Imperial'!B19,'2-7 FLD 83rd St'!B19,'3-1 OSD L Central'!B19,'3-2 OSD U Central'!B19,'4-1a RD MD1 Baldwin'!B19,'4-1b RD MD1 Trees'!B19,'4-1c RD MD1 Baldwin Fleet'!B19,'4-2 RD RD116-416'!B19,'4-3 RD RD117-417-517'!B19,'4-4 RD RD514'!B19,'4-5 RD RD119-519'!B19,'4-6 RD RD518'!B19))</f>
      </c>
      <c r="C18" s="16">
        <f>IF(SUM('1-1 FLT Altadena'!C19,'2-1 FLD Pickens'!C19,'2-2 FLD S. Clarita'!C19,'2-3a FLD Longden'!C19,'2-3b FLD-SUR Longden'!C19,'2-4 FLD Eaton'!C19,'2-5 FLD San Dimas'!C19,'2-6 FLD Imperial'!C19,'2-7 FLD 83rd St'!C19,'3-1 OSD L Central'!C19,'3-2 OSD U Central'!C19,'4-1a RD MD1 Baldwin'!C19,'4-1b RD MD1 Trees'!C19,'4-1c RD MD1 Baldwin Fleet'!C19,'4-2 RD RD116-416'!C19,'4-3 RD RD117-417-517'!C19,'4-4 RD RD514'!C19,'4-5 RD RD119-519'!C19,'4-6 RD RD518'!C19)=0,"",SUM('1-1 FLT Altadena'!C19,'2-1 FLD Pickens'!C19,'2-2 FLD S. Clarita'!C19,'2-3a FLD Longden'!C19,'2-3b FLD-SUR Longden'!C19,'2-4 FLD Eaton'!C19,'2-5 FLD San Dimas'!C19,'2-6 FLD Imperial'!C19,'2-7 FLD 83rd St'!C19,'3-1 OSD L Central'!C19,'3-2 OSD U Central'!C19,'4-1a RD MD1 Baldwin'!C19,'4-1b RD MD1 Trees'!C19,'4-1c RD MD1 Baldwin Fleet'!C19,'4-2 RD RD116-416'!C19,'4-3 RD RD117-417-517'!C19,'4-4 RD RD514'!C19,'4-5 RD RD119-519'!C19,'4-6 RD RD518'!C19))</f>
      </c>
      <c r="D18" s="16">
        <f>IF(SUM('1-1 FLT Altadena'!D19,'2-1 FLD Pickens'!D19,'2-2 FLD S. Clarita'!D19,'2-3a FLD Longden'!D19,'2-3b FLD-SUR Longden'!D19,'2-4 FLD Eaton'!D19,'2-5 FLD San Dimas'!D19,'2-6 FLD Imperial'!D19,'2-7 FLD 83rd St'!D19,'3-1 OSD L Central'!D19,'3-2 OSD U Central'!D19,'4-1a RD MD1 Baldwin'!D19,'4-1b RD MD1 Trees'!D19,'4-1c RD MD1 Baldwin Fleet'!D19,'4-2 RD RD116-416'!D19,'4-3 RD RD117-417-517'!D19,'4-4 RD RD514'!D19,'4-5 RD RD119-519'!D19,'4-6 RD RD518'!D19)=0,"",SUM('1-1 FLT Altadena'!D19,'2-1 FLD Pickens'!D19,'2-2 FLD S. Clarita'!D19,'2-3a FLD Longden'!D19,'2-3b FLD-SUR Longden'!D19,'2-4 FLD Eaton'!D19,'2-5 FLD San Dimas'!D19,'2-6 FLD Imperial'!D19,'2-7 FLD 83rd St'!D19,'3-1 OSD L Central'!D19,'3-2 OSD U Central'!D19,'4-1a RD MD1 Baldwin'!D19,'4-1b RD MD1 Trees'!D19,'4-1c RD MD1 Baldwin Fleet'!D19,'4-2 RD RD116-416'!D19,'4-3 RD RD117-417-517'!D19,'4-4 RD RD514'!D19,'4-5 RD RD119-519'!D19,'4-6 RD RD518'!D19))</f>
      </c>
      <c r="E18" s="16">
        <f>IF(SUM('1-1 FLT Altadena'!E19,'2-1 FLD Pickens'!E19,'2-2 FLD S. Clarita'!E19,'2-3a FLD Longden'!E19,'2-3b FLD-SUR Longden'!E19,'2-4 FLD Eaton'!E19,'2-5 FLD San Dimas'!E19,'2-6 FLD Imperial'!E19,'2-7 FLD 83rd St'!E19,'3-1 OSD L Central'!E19,'3-2 OSD U Central'!E19,'4-1a RD MD1 Baldwin'!E19,'4-1b RD MD1 Trees'!E19,'4-1c RD MD1 Baldwin Fleet'!E19,'4-2 RD RD116-416'!E19,'4-3 RD RD117-417-517'!E19,'4-4 RD RD514'!E19,'4-5 RD RD119-519'!E19,'4-6 RD RD518'!E19)=0,"",SUM('1-1 FLT Altadena'!E19,'2-1 FLD Pickens'!E19,'2-2 FLD S. Clarita'!E19,'2-3a FLD Longden'!E19,'2-3b FLD-SUR Longden'!E19,'2-4 FLD Eaton'!E19,'2-5 FLD San Dimas'!E19,'2-6 FLD Imperial'!E19,'2-7 FLD 83rd St'!E19,'3-1 OSD L Central'!E19,'3-2 OSD U Central'!E19,'4-1a RD MD1 Baldwin'!E19,'4-1b RD MD1 Trees'!E19,'4-1c RD MD1 Baldwin Fleet'!E19,'4-2 RD RD116-416'!E19,'4-3 RD RD117-417-517'!E19,'4-4 RD RD514'!E19,'4-5 RD RD119-519'!E19,'4-6 RD RD518'!E19))</f>
      </c>
      <c r="F18" s="16">
        <f>IF(SUM('1-1 FLT Altadena'!F19,'2-1 FLD Pickens'!F19,'2-2 FLD S. Clarita'!F19,'2-3a FLD Longden'!F19,'2-3b FLD-SUR Longden'!F19,'2-4 FLD Eaton'!F19,'2-5 FLD San Dimas'!F19,'2-6 FLD Imperial'!F19,'2-7 FLD 83rd St'!F19,'3-1 OSD L Central'!F19,'3-2 OSD U Central'!F19,'4-1a RD MD1 Baldwin'!F19,'4-1b RD MD1 Trees'!F19,'4-1c RD MD1 Baldwin Fleet'!F19,'4-2 RD RD116-416'!F19,'4-3 RD RD117-417-517'!F19,'4-4 RD RD514'!F19,'4-5 RD RD119-519'!F19,'4-6 RD RD518'!F19)=0,"",SUM('1-1 FLT Altadena'!F19,'2-1 FLD Pickens'!F19,'2-2 FLD S. Clarita'!F19,'2-3a FLD Longden'!F19,'2-3b FLD-SUR Longden'!F19,'2-4 FLD Eaton'!F19,'2-5 FLD San Dimas'!F19,'2-6 FLD Imperial'!F19,'2-7 FLD 83rd St'!F19,'3-1 OSD L Central'!F19,'3-2 OSD U Central'!F19,'4-1a RD MD1 Baldwin'!F19,'4-1b RD MD1 Trees'!F19,'4-1c RD MD1 Baldwin Fleet'!F19,'4-2 RD RD116-416'!F19,'4-3 RD RD117-417-517'!F19,'4-4 RD RD514'!F19,'4-5 RD RD119-519'!F19,'4-6 RD RD518'!F19))</f>
      </c>
      <c r="G18" s="16">
        <f>IF(SUM('1-1 FLT Altadena'!G19,'2-1 FLD Pickens'!G19,'2-2 FLD S. Clarita'!G19,'2-3a FLD Longden'!G19,'2-3b FLD-SUR Longden'!G19,'2-4 FLD Eaton'!G19,'2-5 FLD San Dimas'!G19,'2-6 FLD Imperial'!G19,'2-7 FLD 83rd St'!G19,'3-1 OSD L Central'!G19,'3-2 OSD U Central'!G19,'4-1a RD MD1 Baldwin'!G19,'4-1b RD MD1 Trees'!G19,'4-1c RD MD1 Baldwin Fleet'!G19,'4-2 RD RD116-416'!G19,'4-3 RD RD117-417-517'!G19,'4-4 RD RD514'!G19,'4-5 RD RD119-519'!G19,'4-6 RD RD518'!G19)=0,"",SUM('1-1 FLT Altadena'!G19,'2-1 FLD Pickens'!G19,'2-2 FLD S. Clarita'!G19,'2-3a FLD Longden'!G19,'2-3b FLD-SUR Longden'!G19,'2-4 FLD Eaton'!G19,'2-5 FLD San Dimas'!G19,'2-6 FLD Imperial'!G19,'2-7 FLD 83rd St'!G19,'3-1 OSD L Central'!G19,'3-2 OSD U Central'!G19,'4-1a RD MD1 Baldwin'!G19,'4-1b RD MD1 Trees'!G19,'4-1c RD MD1 Baldwin Fleet'!G19,'4-2 RD RD116-416'!G19,'4-3 RD RD117-417-517'!G19,'4-4 RD RD514'!G19,'4-5 RD RD119-519'!G19,'4-6 RD RD518'!G19))</f>
      </c>
      <c r="H18" s="16">
        <f>IF(SUM('1-1 FLT Altadena'!H19,'2-1 FLD Pickens'!H19,'2-2 FLD S. Clarita'!H19,'2-3a FLD Longden'!H19,'2-3b FLD-SUR Longden'!H19,'2-4 FLD Eaton'!H19,'2-5 FLD San Dimas'!H19,'2-6 FLD Imperial'!H19,'2-7 FLD 83rd St'!H19,'3-1 OSD L Central'!H19,'3-2 OSD U Central'!H19,'4-1a RD MD1 Baldwin'!H19,'4-1b RD MD1 Trees'!H19,'4-1c RD MD1 Baldwin Fleet'!H19,'4-2 RD RD116-416'!H19,'4-3 RD RD117-417-517'!H19,'4-4 RD RD514'!H19,'4-5 RD RD119-519'!H19,'4-6 RD RD518'!H19)=0,"",SUM('1-1 FLT Altadena'!H19,'2-1 FLD Pickens'!H19,'2-2 FLD S. Clarita'!H19,'2-3a FLD Longden'!H19,'2-3b FLD-SUR Longden'!H19,'2-4 FLD Eaton'!H19,'2-5 FLD San Dimas'!H19,'2-6 FLD Imperial'!H19,'2-7 FLD 83rd St'!H19,'3-1 OSD L Central'!H19,'3-2 OSD U Central'!H19,'4-1a RD MD1 Baldwin'!H19,'4-1b RD MD1 Trees'!H19,'4-1c RD MD1 Baldwin Fleet'!H19,'4-2 RD RD116-416'!H19,'4-3 RD RD117-417-517'!H19,'4-4 RD RD514'!H19,'4-5 RD RD119-519'!H19,'4-6 RD RD518'!H19))</f>
      </c>
      <c r="I18" s="16">
        <f t="shared" si="0"/>
        <v>0</v>
      </c>
      <c r="J18" s="16">
        <f t="shared" si="1"/>
        <v>0</v>
      </c>
      <c r="K18" s="18"/>
      <c r="L18" s="71"/>
      <c r="M18" s="19">
        <f t="shared" si="2"/>
        <v>0</v>
      </c>
      <c r="N18" s="3"/>
    </row>
    <row r="19" spans="1:14" s="2" customFormat="1" ht="13.5" customHeight="1" thickBot="1">
      <c r="A19" s="20"/>
      <c r="B19" s="16">
        <f>IF(SUM('1-1 FLT Altadena'!B20,'2-1 FLD Pickens'!B20,'2-2 FLD S. Clarita'!B20,'2-3a FLD Longden'!B20,'2-3b FLD-SUR Longden'!B20,'2-4 FLD Eaton'!B20,'2-5 FLD San Dimas'!B20,'2-6 FLD Imperial'!B20,'2-7 FLD 83rd St'!B20,'3-1 OSD L Central'!B20,'3-2 OSD U Central'!B20,'4-1a RD MD1 Baldwin'!B20,'4-1b RD MD1 Trees'!B20,'4-1c RD MD1 Baldwin Fleet'!B20,'4-2 RD RD116-416'!B20,'4-3 RD RD117-417-517'!B20,'4-4 RD RD514'!B20,'4-5 RD RD119-519'!B20,'4-6 RD RD518'!B20)=0,"",SUM('1-1 FLT Altadena'!B20,'2-1 FLD Pickens'!B20,'2-2 FLD S. Clarita'!B20,'2-3a FLD Longden'!B20,'2-3b FLD-SUR Longden'!B20,'2-4 FLD Eaton'!B20,'2-5 FLD San Dimas'!B20,'2-6 FLD Imperial'!B20,'2-7 FLD 83rd St'!B20,'3-1 OSD L Central'!B20,'3-2 OSD U Central'!B20,'4-1a RD MD1 Baldwin'!B20,'4-1b RD MD1 Trees'!B20,'4-1c RD MD1 Baldwin Fleet'!B20,'4-2 RD RD116-416'!B20,'4-3 RD RD117-417-517'!B20,'4-4 RD RD514'!B20,'4-5 RD RD119-519'!B20,'4-6 RD RD518'!B20))</f>
      </c>
      <c r="C19" s="16">
        <f>IF(SUM('1-1 FLT Altadena'!C20,'2-1 FLD Pickens'!C20,'2-2 FLD S. Clarita'!C20,'2-3a FLD Longden'!C20,'2-3b FLD-SUR Longden'!C20,'2-4 FLD Eaton'!C20,'2-5 FLD San Dimas'!C20,'2-6 FLD Imperial'!C20,'2-7 FLD 83rd St'!C20,'3-1 OSD L Central'!C20,'3-2 OSD U Central'!C20,'4-1a RD MD1 Baldwin'!C20,'4-1b RD MD1 Trees'!C20,'4-1c RD MD1 Baldwin Fleet'!C20,'4-2 RD RD116-416'!C20,'4-3 RD RD117-417-517'!C20,'4-4 RD RD514'!C20,'4-5 RD RD119-519'!C20,'4-6 RD RD518'!C20)=0,"",SUM('1-1 FLT Altadena'!C20,'2-1 FLD Pickens'!C20,'2-2 FLD S. Clarita'!C20,'2-3a FLD Longden'!C20,'2-3b FLD-SUR Longden'!C20,'2-4 FLD Eaton'!C20,'2-5 FLD San Dimas'!C20,'2-6 FLD Imperial'!C20,'2-7 FLD 83rd St'!C20,'3-1 OSD L Central'!C20,'3-2 OSD U Central'!C20,'4-1a RD MD1 Baldwin'!C20,'4-1b RD MD1 Trees'!C20,'4-1c RD MD1 Baldwin Fleet'!C20,'4-2 RD RD116-416'!C20,'4-3 RD RD117-417-517'!C20,'4-4 RD RD514'!C20,'4-5 RD RD119-519'!C20,'4-6 RD RD518'!C20))</f>
      </c>
      <c r="D19" s="16">
        <f>IF(SUM('1-1 FLT Altadena'!D20,'2-1 FLD Pickens'!D20,'2-2 FLD S. Clarita'!D20,'2-3a FLD Longden'!D20,'2-3b FLD-SUR Longden'!D20,'2-4 FLD Eaton'!D20,'2-5 FLD San Dimas'!D20,'2-6 FLD Imperial'!D20,'2-7 FLD 83rd St'!D20,'3-1 OSD L Central'!D20,'3-2 OSD U Central'!D20,'4-1a RD MD1 Baldwin'!D20,'4-1b RD MD1 Trees'!D20,'4-1c RD MD1 Baldwin Fleet'!D20,'4-2 RD RD116-416'!D20,'4-3 RD RD117-417-517'!D20,'4-4 RD RD514'!D20,'4-5 RD RD119-519'!D20,'4-6 RD RD518'!D20)=0,"",SUM('1-1 FLT Altadena'!D20,'2-1 FLD Pickens'!D20,'2-2 FLD S. Clarita'!D20,'2-3a FLD Longden'!D20,'2-3b FLD-SUR Longden'!D20,'2-4 FLD Eaton'!D20,'2-5 FLD San Dimas'!D20,'2-6 FLD Imperial'!D20,'2-7 FLD 83rd St'!D20,'3-1 OSD L Central'!D20,'3-2 OSD U Central'!D20,'4-1a RD MD1 Baldwin'!D20,'4-1b RD MD1 Trees'!D20,'4-1c RD MD1 Baldwin Fleet'!D20,'4-2 RD RD116-416'!D20,'4-3 RD RD117-417-517'!D20,'4-4 RD RD514'!D20,'4-5 RD RD119-519'!D20,'4-6 RD RD518'!D20))</f>
      </c>
      <c r="E19" s="16">
        <f>IF(SUM('1-1 FLT Altadena'!E20,'2-1 FLD Pickens'!E20,'2-2 FLD S. Clarita'!E20,'2-3a FLD Longden'!E20,'2-3b FLD-SUR Longden'!E20,'2-4 FLD Eaton'!E20,'2-5 FLD San Dimas'!E20,'2-6 FLD Imperial'!E20,'2-7 FLD 83rd St'!E20,'3-1 OSD L Central'!E20,'3-2 OSD U Central'!E20,'4-1a RD MD1 Baldwin'!E20,'4-1b RD MD1 Trees'!E20,'4-1c RD MD1 Baldwin Fleet'!E20,'4-2 RD RD116-416'!E20,'4-3 RD RD117-417-517'!E20,'4-4 RD RD514'!E20,'4-5 RD RD119-519'!E20,'4-6 RD RD518'!E20)=0,"",SUM('1-1 FLT Altadena'!E20,'2-1 FLD Pickens'!E20,'2-2 FLD S. Clarita'!E20,'2-3a FLD Longden'!E20,'2-3b FLD-SUR Longden'!E20,'2-4 FLD Eaton'!E20,'2-5 FLD San Dimas'!E20,'2-6 FLD Imperial'!E20,'2-7 FLD 83rd St'!E20,'3-1 OSD L Central'!E20,'3-2 OSD U Central'!E20,'4-1a RD MD1 Baldwin'!E20,'4-1b RD MD1 Trees'!E20,'4-1c RD MD1 Baldwin Fleet'!E20,'4-2 RD RD116-416'!E20,'4-3 RD RD117-417-517'!E20,'4-4 RD RD514'!E20,'4-5 RD RD119-519'!E20,'4-6 RD RD518'!E20))</f>
      </c>
      <c r="F19" s="16">
        <f>IF(SUM('1-1 FLT Altadena'!F20,'2-1 FLD Pickens'!F20,'2-2 FLD S. Clarita'!F20,'2-3a FLD Longden'!F20,'2-3b FLD-SUR Longden'!F20,'2-4 FLD Eaton'!F20,'2-5 FLD San Dimas'!F20,'2-6 FLD Imperial'!F20,'2-7 FLD 83rd St'!F20,'3-1 OSD L Central'!F20,'3-2 OSD U Central'!F20,'4-1a RD MD1 Baldwin'!F20,'4-1b RD MD1 Trees'!F20,'4-1c RD MD1 Baldwin Fleet'!F20,'4-2 RD RD116-416'!F20,'4-3 RD RD117-417-517'!F20,'4-4 RD RD514'!F20,'4-5 RD RD119-519'!F20,'4-6 RD RD518'!F20)=0,"",SUM('1-1 FLT Altadena'!F20,'2-1 FLD Pickens'!F20,'2-2 FLD S. Clarita'!F20,'2-3a FLD Longden'!F20,'2-3b FLD-SUR Longden'!F20,'2-4 FLD Eaton'!F20,'2-5 FLD San Dimas'!F20,'2-6 FLD Imperial'!F20,'2-7 FLD 83rd St'!F20,'3-1 OSD L Central'!F20,'3-2 OSD U Central'!F20,'4-1a RD MD1 Baldwin'!F20,'4-1b RD MD1 Trees'!F20,'4-1c RD MD1 Baldwin Fleet'!F20,'4-2 RD RD116-416'!F20,'4-3 RD RD117-417-517'!F20,'4-4 RD RD514'!F20,'4-5 RD RD119-519'!F20,'4-6 RD RD518'!F20))</f>
      </c>
      <c r="G19" s="16">
        <f>IF(SUM('1-1 FLT Altadena'!G20,'2-1 FLD Pickens'!G20,'2-2 FLD S. Clarita'!G20,'2-3a FLD Longden'!G20,'2-3b FLD-SUR Longden'!G20,'2-4 FLD Eaton'!G20,'2-5 FLD San Dimas'!G20,'2-6 FLD Imperial'!G20,'2-7 FLD 83rd St'!G20,'3-1 OSD L Central'!G20,'3-2 OSD U Central'!G20,'4-1a RD MD1 Baldwin'!G20,'4-1b RD MD1 Trees'!G20,'4-1c RD MD1 Baldwin Fleet'!G20,'4-2 RD RD116-416'!G20,'4-3 RD RD117-417-517'!G20,'4-4 RD RD514'!G20,'4-5 RD RD119-519'!G20,'4-6 RD RD518'!G20)=0,"",SUM('1-1 FLT Altadena'!G20,'2-1 FLD Pickens'!G20,'2-2 FLD S. Clarita'!G20,'2-3a FLD Longden'!G20,'2-3b FLD-SUR Longden'!G20,'2-4 FLD Eaton'!G20,'2-5 FLD San Dimas'!G20,'2-6 FLD Imperial'!G20,'2-7 FLD 83rd St'!G20,'3-1 OSD L Central'!G20,'3-2 OSD U Central'!G20,'4-1a RD MD1 Baldwin'!G20,'4-1b RD MD1 Trees'!G20,'4-1c RD MD1 Baldwin Fleet'!G20,'4-2 RD RD116-416'!G20,'4-3 RD RD117-417-517'!G20,'4-4 RD RD514'!G20,'4-5 RD RD119-519'!G20,'4-6 RD RD518'!G20))</f>
      </c>
      <c r="H19" s="16">
        <f>IF(SUM('1-1 FLT Altadena'!H20,'2-1 FLD Pickens'!H20,'2-2 FLD S. Clarita'!H20,'2-3a FLD Longden'!H20,'2-3b FLD-SUR Longden'!H20,'2-4 FLD Eaton'!H20,'2-5 FLD San Dimas'!H20,'2-6 FLD Imperial'!H20,'2-7 FLD 83rd St'!H20,'3-1 OSD L Central'!H20,'3-2 OSD U Central'!H20,'4-1a RD MD1 Baldwin'!H20,'4-1b RD MD1 Trees'!H20,'4-1c RD MD1 Baldwin Fleet'!H20,'4-2 RD RD116-416'!H20,'4-3 RD RD117-417-517'!H20,'4-4 RD RD514'!H20,'4-5 RD RD119-519'!H20,'4-6 RD RD518'!H20)=0,"",SUM('1-1 FLT Altadena'!H20,'2-1 FLD Pickens'!H20,'2-2 FLD S. Clarita'!H20,'2-3a FLD Longden'!H20,'2-3b FLD-SUR Longden'!H20,'2-4 FLD Eaton'!H20,'2-5 FLD San Dimas'!H20,'2-6 FLD Imperial'!H20,'2-7 FLD 83rd St'!H20,'3-1 OSD L Central'!H20,'3-2 OSD U Central'!H20,'4-1a RD MD1 Baldwin'!H20,'4-1b RD MD1 Trees'!H20,'4-1c RD MD1 Baldwin Fleet'!H20,'4-2 RD RD116-416'!H20,'4-3 RD RD117-417-517'!H20,'4-4 RD RD514'!H20,'4-5 RD RD119-519'!H20,'4-6 RD RD518'!H20))</f>
      </c>
      <c r="I19" s="16">
        <f t="shared" si="0"/>
        <v>0</v>
      </c>
      <c r="J19" s="16">
        <f t="shared" si="1"/>
        <v>0</v>
      </c>
      <c r="K19" s="22"/>
      <c r="L19" s="73"/>
      <c r="M19" s="23">
        <f t="shared" si="2"/>
        <v>0</v>
      </c>
      <c r="N19" s="3"/>
    </row>
    <row r="20" spans="1:14" s="2" customFormat="1" ht="18.75" thickBot="1">
      <c r="A20" s="24" t="s">
        <v>15</v>
      </c>
      <c r="B20" s="25"/>
      <c r="C20" s="25"/>
      <c r="D20" s="25"/>
      <c r="E20" s="26"/>
      <c r="F20" s="123"/>
      <c r="G20" s="124"/>
      <c r="H20" s="124"/>
      <c r="I20" s="124"/>
      <c r="J20" s="121"/>
      <c r="K20" s="124"/>
      <c r="L20" s="125"/>
      <c r="M20" s="74" t="s">
        <v>0</v>
      </c>
      <c r="N20" s="3"/>
    </row>
    <row r="21" spans="1:14" s="2" customFormat="1" ht="10.5" customHeight="1" thickTop="1">
      <c r="A21" s="91" t="s">
        <v>41</v>
      </c>
      <c r="B21" s="92"/>
      <c r="C21" s="92"/>
      <c r="D21" s="92"/>
      <c r="E21" s="93"/>
      <c r="F21" s="126"/>
      <c r="G21" s="127"/>
      <c r="H21" s="127"/>
      <c r="I21" s="127"/>
      <c r="J21" s="127"/>
      <c r="K21" s="127"/>
      <c r="L21" s="128"/>
      <c r="M21" s="29" t="s">
        <v>0</v>
      </c>
      <c r="N21" s="3"/>
    </row>
    <row r="22" spans="1:14" s="2" customFormat="1" ht="13.5" customHeight="1">
      <c r="A22" s="94"/>
      <c r="B22" s="95"/>
      <c r="C22" s="95"/>
      <c r="D22" s="95"/>
      <c r="E22" s="96"/>
      <c r="F22" s="115"/>
      <c r="G22" s="116"/>
      <c r="H22" s="116"/>
      <c r="I22" s="116"/>
      <c r="J22" s="116"/>
      <c r="K22" s="116"/>
      <c r="L22" s="117"/>
      <c r="M22" s="19" t="s">
        <v>0</v>
      </c>
      <c r="N22" s="3"/>
    </row>
    <row r="23" spans="1:14" s="2" customFormat="1" ht="13.5" customHeight="1">
      <c r="A23" s="97"/>
      <c r="B23" s="98"/>
      <c r="C23" s="98"/>
      <c r="D23" s="98"/>
      <c r="E23" s="99"/>
      <c r="F23" s="115"/>
      <c r="G23" s="116"/>
      <c r="H23" s="116"/>
      <c r="I23" s="116"/>
      <c r="J23" s="116"/>
      <c r="K23" s="116"/>
      <c r="L23" s="117"/>
      <c r="M23" s="19" t="s">
        <v>0</v>
      </c>
      <c r="N23" s="3"/>
    </row>
    <row r="24" spans="1:14" s="2" customFormat="1" ht="13.5" customHeight="1" thickBot="1">
      <c r="A24" s="100" t="s">
        <v>44</v>
      </c>
      <c r="B24" s="101"/>
      <c r="C24" s="101"/>
      <c r="D24" s="101"/>
      <c r="E24" s="102"/>
      <c r="F24" s="115"/>
      <c r="G24" s="116"/>
      <c r="H24" s="116"/>
      <c r="I24" s="116"/>
      <c r="J24" s="116"/>
      <c r="K24" s="116"/>
      <c r="L24" s="117"/>
      <c r="M24" s="23" t="s">
        <v>0</v>
      </c>
      <c r="N24" s="3"/>
    </row>
    <row r="25" spans="1:14" s="2" customFormat="1" ht="13.5" customHeight="1" thickBot="1">
      <c r="A25" s="103"/>
      <c r="B25" s="104"/>
      <c r="C25" s="104"/>
      <c r="D25" s="104"/>
      <c r="E25" s="105"/>
      <c r="F25" s="136"/>
      <c r="G25" s="137"/>
      <c r="H25" s="137"/>
      <c r="I25" s="137"/>
      <c r="J25" s="137"/>
      <c r="K25" s="137"/>
      <c r="L25" s="138"/>
      <c r="M25" s="27" t="s">
        <v>0</v>
      </c>
      <c r="N25" s="3"/>
    </row>
    <row r="26" spans="1:14" s="2" customFormat="1" ht="13.5" customHeight="1" thickTop="1">
      <c r="A26" s="15"/>
      <c r="B26" s="28"/>
      <c r="C26" s="28"/>
      <c r="D26" s="28"/>
      <c r="E26" s="30"/>
      <c r="F26" s="142"/>
      <c r="G26" s="143"/>
      <c r="H26" s="143"/>
      <c r="I26" s="143"/>
      <c r="J26" s="143"/>
      <c r="K26" s="143"/>
      <c r="L26" s="144"/>
      <c r="M26" s="29" t="s">
        <v>0</v>
      </c>
      <c r="N26" s="3"/>
    </row>
    <row r="27" spans="1:14" s="2" customFormat="1" ht="13.5" customHeight="1">
      <c r="A27" s="15"/>
      <c r="B27" s="28"/>
      <c r="C27" s="28"/>
      <c r="D27" s="28"/>
      <c r="E27" s="30"/>
      <c r="F27" s="115"/>
      <c r="G27" s="116"/>
      <c r="H27" s="116"/>
      <c r="I27" s="116"/>
      <c r="J27" s="116"/>
      <c r="K27" s="116"/>
      <c r="L27" s="117"/>
      <c r="M27" s="19" t="s">
        <v>0</v>
      </c>
      <c r="N27" s="3"/>
    </row>
    <row r="28" spans="1:14" s="2" customFormat="1" ht="13.5" customHeight="1">
      <c r="A28" s="15"/>
      <c r="B28" s="28"/>
      <c r="C28" s="28"/>
      <c r="D28" s="28"/>
      <c r="E28" s="30"/>
      <c r="F28" s="112"/>
      <c r="G28" s="113"/>
      <c r="H28" s="113"/>
      <c r="I28" s="113"/>
      <c r="J28" s="113"/>
      <c r="K28" s="113"/>
      <c r="L28" s="114"/>
      <c r="M28" s="31" t="s">
        <v>0</v>
      </c>
      <c r="N28" s="3"/>
    </row>
    <row r="29" spans="1:14" s="2" customFormat="1" ht="18.75" thickBot="1">
      <c r="A29" s="15"/>
      <c r="B29" s="28"/>
      <c r="C29" s="28"/>
      <c r="D29" s="28"/>
      <c r="E29" s="30"/>
      <c r="F29" s="115"/>
      <c r="G29" s="116"/>
      <c r="H29" s="116"/>
      <c r="I29" s="116"/>
      <c r="J29" s="116"/>
      <c r="K29" s="116"/>
      <c r="L29" s="117"/>
      <c r="M29" s="23" t="s">
        <v>0</v>
      </c>
      <c r="N29" s="3"/>
    </row>
    <row r="30" spans="1:14" s="2" customFormat="1" ht="13.5" customHeight="1" thickBot="1">
      <c r="A30" s="15"/>
      <c r="B30" s="28"/>
      <c r="C30" s="28"/>
      <c r="D30" s="28"/>
      <c r="E30" s="30"/>
      <c r="F30" s="120"/>
      <c r="G30" s="121"/>
      <c r="H30" s="121"/>
      <c r="I30" s="121"/>
      <c r="J30" s="121"/>
      <c r="K30" s="121"/>
      <c r="L30" s="122"/>
      <c r="M30" s="27" t="s">
        <v>0</v>
      </c>
      <c r="N30" s="3"/>
    </row>
    <row r="31" spans="1:14" s="2" customFormat="1" ht="13.5" customHeight="1" thickBot="1" thickTop="1">
      <c r="A31" s="15"/>
      <c r="B31" s="28"/>
      <c r="C31" s="28"/>
      <c r="D31" s="28"/>
      <c r="E31" s="30"/>
      <c r="F31" s="109"/>
      <c r="G31" s="110"/>
      <c r="H31" s="110"/>
      <c r="I31" s="110"/>
      <c r="J31" s="110"/>
      <c r="K31" s="110"/>
      <c r="L31" s="111"/>
      <c r="M31" s="29"/>
      <c r="N31" s="3"/>
    </row>
    <row r="32" spans="1:14" s="2" customFormat="1" ht="13.5" customHeight="1" thickBot="1">
      <c r="A32" s="32"/>
      <c r="B32" s="33"/>
      <c r="C32" s="33"/>
      <c r="D32" s="33"/>
      <c r="E32" s="33"/>
      <c r="F32" s="139" t="s">
        <v>152</v>
      </c>
      <c r="G32" s="140"/>
      <c r="H32" s="140"/>
      <c r="I32" s="140"/>
      <c r="J32" s="140"/>
      <c r="K32" s="140"/>
      <c r="L32" s="141"/>
      <c r="M32" s="34">
        <f>SUM(M10:M19)</f>
        <v>0</v>
      </c>
      <c r="N32" s="3"/>
    </row>
    <row r="33" spans="1:14" ht="12.75">
      <c r="A33" s="3"/>
      <c r="B33" s="3"/>
      <c r="C33" s="3"/>
      <c r="D33" s="3"/>
      <c r="E33" s="3"/>
      <c r="F33" s="35"/>
      <c r="G33" s="3"/>
      <c r="H33" s="3"/>
      <c r="I33" s="3"/>
      <c r="J33" s="3"/>
      <c r="K33" s="3"/>
      <c r="L33" s="3"/>
      <c r="M33" s="3"/>
      <c r="N33" s="3"/>
    </row>
    <row r="34" spans="1:14" ht="12.75">
      <c r="A34" s="3"/>
      <c r="B34" s="3"/>
      <c r="C34" s="3"/>
      <c r="D34" s="3"/>
      <c r="E34" s="3"/>
      <c r="F34" s="3"/>
      <c r="G34" s="3"/>
      <c r="H34" s="3"/>
      <c r="I34" s="3"/>
      <c r="J34" s="3"/>
      <c r="K34" s="3"/>
      <c r="L34" s="3"/>
      <c r="M34" s="3"/>
      <c r="N34" s="3"/>
    </row>
    <row r="35" spans="1:14" ht="12.75">
      <c r="A35" s="3"/>
      <c r="B35" s="3"/>
      <c r="C35" s="3"/>
      <c r="D35" s="3"/>
      <c r="E35" s="3"/>
      <c r="F35" s="3"/>
      <c r="G35" s="3"/>
      <c r="H35" s="3"/>
      <c r="I35" s="3"/>
      <c r="J35" s="3"/>
      <c r="K35" s="3"/>
      <c r="L35" s="3"/>
      <c r="M35" s="3"/>
      <c r="N35" s="3"/>
    </row>
    <row r="36" spans="1:14" ht="12.75">
      <c r="A36" s="3"/>
      <c r="B36" s="3"/>
      <c r="C36" s="3"/>
      <c r="D36" s="3"/>
      <c r="E36" s="3"/>
      <c r="F36" s="3"/>
      <c r="G36" s="3"/>
      <c r="H36" s="3"/>
      <c r="I36" s="3"/>
      <c r="J36" s="3"/>
      <c r="K36" s="3"/>
      <c r="L36" s="3"/>
      <c r="M36" s="3"/>
      <c r="N36" s="3"/>
    </row>
    <row r="37" spans="1:14" ht="12.75" customHeight="1" hidden="1">
      <c r="A37" s="38"/>
      <c r="B37" s="134"/>
      <c r="C37" s="134"/>
      <c r="D37" s="134"/>
      <c r="E37" s="134"/>
      <c r="F37" s="134"/>
      <c r="G37" s="135"/>
      <c r="H37" s="135"/>
      <c r="I37" s="135"/>
      <c r="J37" s="135"/>
      <c r="K37" s="40"/>
      <c r="L37" s="40"/>
      <c r="M37" s="40"/>
      <c r="N37" s="3"/>
    </row>
  </sheetData>
  <sheetProtection sheet="1" objects="1" scenarios="1"/>
  <mergeCells count="21">
    <mergeCell ref="F30:L30"/>
    <mergeCell ref="F31:L31"/>
    <mergeCell ref="A24:E25"/>
    <mergeCell ref="F24:L24"/>
    <mergeCell ref="F25:L25"/>
    <mergeCell ref="F32:L32"/>
    <mergeCell ref="B37:F37"/>
    <mergeCell ref="G37:J37"/>
    <mergeCell ref="F26:L26"/>
    <mergeCell ref="F27:L27"/>
    <mergeCell ref="F28:L28"/>
    <mergeCell ref="F29:L29"/>
    <mergeCell ref="A2:D2"/>
    <mergeCell ref="A6:F6"/>
    <mergeCell ref="B8:H8"/>
    <mergeCell ref="F20:L20"/>
    <mergeCell ref="A21:E23"/>
    <mergeCell ref="F21:L21"/>
    <mergeCell ref="F22:L22"/>
    <mergeCell ref="F23:L23"/>
    <mergeCell ref="A3:M3"/>
  </mergeCells>
  <printOptions/>
  <pageMargins left="0.25" right="0.25" top="0.25" bottom="0.25" header="0.25" footer="0.25"/>
  <pageSetup fitToHeight="1" fitToWidth="1" horizontalDpi="1200" verticalDpi="1200"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 sqref="J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190</v>
      </c>
      <c r="K1" s="3"/>
      <c r="L1" s="3"/>
    </row>
    <row r="2" spans="1:12" ht="12.75">
      <c r="A2" s="106" t="s">
        <v>35</v>
      </c>
      <c r="B2" s="107"/>
      <c r="C2" s="107"/>
      <c r="D2" s="107"/>
      <c r="E2" s="36" t="s">
        <v>81</v>
      </c>
      <c r="F2" s="42"/>
      <c r="G2" s="42"/>
      <c r="H2" s="42"/>
      <c r="I2" s="42"/>
      <c r="J2" s="42"/>
      <c r="K2" s="42"/>
      <c r="L2" s="3"/>
    </row>
    <row r="3" spans="1:12" ht="12.75">
      <c r="A3" s="106" t="s">
        <v>124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2</v>
      </c>
      <c r="D11" s="61">
        <v>2</v>
      </c>
      <c r="E11" s="61">
        <v>2</v>
      </c>
      <c r="F11" s="61">
        <v>2</v>
      </c>
      <c r="G11" s="61">
        <v>1</v>
      </c>
      <c r="H11" s="62">
        <v>0</v>
      </c>
      <c r="I11" s="16">
        <f>SUM(B11:H11)</f>
        <v>9</v>
      </c>
      <c r="J11" s="50">
        <f>I11*52</f>
        <v>468</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120</v>
      </c>
      <c r="B23" s="52"/>
      <c r="C23" s="28"/>
      <c r="D23" s="28"/>
      <c r="E23" s="28"/>
      <c r="F23" s="155"/>
      <c r="G23" s="156"/>
      <c r="H23" s="156"/>
      <c r="I23" s="156"/>
      <c r="J23" s="156"/>
      <c r="K23" s="157"/>
      <c r="L23" s="3"/>
    </row>
    <row r="24" spans="1:12" s="2" customFormat="1" ht="13.5" customHeight="1">
      <c r="A24" s="43" t="s">
        <v>122</v>
      </c>
      <c r="B24" s="28"/>
      <c r="C24" s="28"/>
      <c r="D24" s="28"/>
      <c r="E24" s="28"/>
      <c r="F24" s="155"/>
      <c r="G24" s="156"/>
      <c r="H24" s="156"/>
      <c r="I24" s="156"/>
      <c r="J24" s="156"/>
      <c r="K24" s="157"/>
      <c r="L24" s="3"/>
    </row>
    <row r="25" spans="1:12" s="2" customFormat="1" ht="13.5" customHeight="1">
      <c r="A25" s="43" t="s">
        <v>123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7.25" customHeight="1">
      <c r="A28" s="151" t="s">
        <v>41</v>
      </c>
      <c r="B28" s="152"/>
      <c r="C28" s="152"/>
      <c r="D28" s="152"/>
      <c r="E28" s="152"/>
      <c r="F28" s="155"/>
      <c r="G28" s="156"/>
      <c r="H28" s="156"/>
      <c r="I28" s="156"/>
      <c r="J28" s="156"/>
      <c r="K28" s="157"/>
      <c r="L28" s="3"/>
    </row>
    <row r="29" spans="1:12" s="2" customFormat="1" ht="15.7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21.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6" sqref="J6"/>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189</v>
      </c>
      <c r="K1" s="3"/>
      <c r="L1" s="3"/>
    </row>
    <row r="2" spans="1:12" ht="12.75">
      <c r="A2" s="106" t="s">
        <v>35</v>
      </c>
      <c r="B2" s="107"/>
      <c r="C2" s="107"/>
      <c r="D2" s="107"/>
      <c r="E2" s="36" t="s">
        <v>82</v>
      </c>
      <c r="F2" s="42"/>
      <c r="G2" s="42"/>
      <c r="H2" s="42"/>
      <c r="I2" s="42"/>
      <c r="J2" s="42"/>
      <c r="K2" s="42"/>
      <c r="L2" s="3"/>
    </row>
    <row r="3" spans="1:12" ht="12.75">
      <c r="A3" s="106" t="s">
        <v>70</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1.5</v>
      </c>
      <c r="D11" s="61">
        <v>1.5</v>
      </c>
      <c r="E11" s="61">
        <v>1.5</v>
      </c>
      <c r="F11" s="61">
        <v>1.5</v>
      </c>
      <c r="G11" s="61">
        <v>0.75</v>
      </c>
      <c r="H11" s="62">
        <v>0</v>
      </c>
      <c r="I11" s="16">
        <f>SUM(B11:H11)</f>
        <v>6.75</v>
      </c>
      <c r="J11" s="50">
        <f>I11*52</f>
        <v>351</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120</v>
      </c>
      <c r="B23" s="52"/>
      <c r="C23" s="28"/>
      <c r="D23" s="28"/>
      <c r="E23" s="28"/>
      <c r="F23" s="155"/>
      <c r="G23" s="156"/>
      <c r="H23" s="156"/>
      <c r="I23" s="156"/>
      <c r="J23" s="156"/>
      <c r="K23" s="157"/>
      <c r="L23" s="3"/>
    </row>
    <row r="24" spans="1:12" s="2" customFormat="1" ht="13.5" customHeight="1">
      <c r="A24" s="43" t="s">
        <v>121</v>
      </c>
      <c r="B24" s="28"/>
      <c r="C24" s="28"/>
      <c r="D24" s="28"/>
      <c r="E24" s="28"/>
      <c r="F24" s="155"/>
      <c r="G24" s="156"/>
      <c r="H24" s="156"/>
      <c r="I24" s="156"/>
      <c r="J24" s="156"/>
      <c r="K24" s="157"/>
      <c r="L24" s="3"/>
    </row>
    <row r="25" spans="1:12" s="2" customFormat="1" ht="13.5" customHeight="1">
      <c r="A25" s="43" t="s">
        <v>113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7.25" customHeight="1">
      <c r="A28" s="151" t="s">
        <v>41</v>
      </c>
      <c r="B28" s="152"/>
      <c r="C28" s="152"/>
      <c r="D28" s="152"/>
      <c r="E28" s="152"/>
      <c r="F28" s="155"/>
      <c r="G28" s="156"/>
      <c r="H28" s="156"/>
      <c r="I28" s="156"/>
      <c r="J28" s="156"/>
      <c r="K28" s="157"/>
      <c r="L28" s="3"/>
    </row>
    <row r="29" spans="1:12" s="2" customFormat="1" ht="15.7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22.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 sqref="J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188</v>
      </c>
      <c r="K1" s="3"/>
      <c r="L1" s="3"/>
    </row>
    <row r="2" spans="1:12" ht="12.75">
      <c r="A2" s="106" t="s">
        <v>35</v>
      </c>
      <c r="B2" s="107"/>
      <c r="C2" s="107"/>
      <c r="D2" s="107"/>
      <c r="E2" s="36" t="s">
        <v>83</v>
      </c>
      <c r="F2" s="42"/>
      <c r="G2" s="42"/>
      <c r="H2" s="42"/>
      <c r="I2" s="42"/>
      <c r="J2" s="42"/>
      <c r="K2" s="42"/>
      <c r="L2" s="3"/>
    </row>
    <row r="3" spans="1:12" ht="12.75">
      <c r="A3" s="106" t="s">
        <v>119</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1.5</v>
      </c>
      <c r="D11" s="61">
        <v>1.5</v>
      </c>
      <c r="E11" s="61">
        <v>1.5</v>
      </c>
      <c r="F11" s="61">
        <v>1.5</v>
      </c>
      <c r="G11" s="61">
        <v>0.75</v>
      </c>
      <c r="H11" s="62">
        <v>0</v>
      </c>
      <c r="I11" s="16">
        <f>SUM(B11:H11)</f>
        <v>6.75</v>
      </c>
      <c r="J11" s="50">
        <f>I11*52</f>
        <v>351</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120</v>
      </c>
      <c r="B23" s="52"/>
      <c r="C23" s="28"/>
      <c r="D23" s="28"/>
      <c r="E23" s="28"/>
      <c r="F23" s="155"/>
      <c r="G23" s="156"/>
      <c r="H23" s="156"/>
      <c r="I23" s="156"/>
      <c r="J23" s="156"/>
      <c r="K23" s="157"/>
      <c r="L23" s="3"/>
    </row>
    <row r="24" spans="1:12" s="2" customFormat="1" ht="13.5" customHeight="1">
      <c r="A24" s="43" t="s">
        <v>121</v>
      </c>
      <c r="B24" s="28"/>
      <c r="C24" s="28"/>
      <c r="D24" s="28"/>
      <c r="E24" s="28"/>
      <c r="F24" s="155"/>
      <c r="G24" s="156"/>
      <c r="H24" s="156"/>
      <c r="I24" s="156"/>
      <c r="J24" s="156"/>
      <c r="K24" s="157"/>
      <c r="L24" s="3"/>
    </row>
    <row r="25" spans="1:12" s="2" customFormat="1" ht="13.5" customHeight="1">
      <c r="A25" s="43" t="s">
        <v>113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7.25" customHeight="1">
      <c r="A28" s="151" t="s">
        <v>41</v>
      </c>
      <c r="B28" s="152"/>
      <c r="C28" s="152"/>
      <c r="D28" s="152"/>
      <c r="E28" s="152"/>
      <c r="F28" s="155"/>
      <c r="G28" s="156"/>
      <c r="H28" s="156"/>
      <c r="I28" s="156"/>
      <c r="J28" s="156"/>
      <c r="K28" s="157"/>
      <c r="L28" s="3"/>
    </row>
    <row r="29" spans="1:12" s="2" customFormat="1" ht="15.7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23.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 sqref="J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187</v>
      </c>
      <c r="K1" s="3"/>
      <c r="L1" s="3"/>
    </row>
    <row r="2" spans="1:12" ht="12.75">
      <c r="A2" s="106" t="s">
        <v>35</v>
      </c>
      <c r="B2" s="107"/>
      <c r="C2" s="107"/>
      <c r="D2" s="107"/>
      <c r="E2" s="36" t="s">
        <v>84</v>
      </c>
      <c r="F2" s="42"/>
      <c r="G2" s="42"/>
      <c r="H2" s="42"/>
      <c r="I2" s="42"/>
      <c r="J2" s="42"/>
      <c r="K2" s="42"/>
      <c r="L2" s="3"/>
    </row>
    <row r="3" spans="1:12" ht="12.75">
      <c r="A3" s="106" t="s">
        <v>116</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2</v>
      </c>
      <c r="D11" s="61">
        <v>2</v>
      </c>
      <c r="E11" s="61">
        <v>2</v>
      </c>
      <c r="F11" s="61">
        <v>2</v>
      </c>
      <c r="G11" s="61">
        <v>2</v>
      </c>
      <c r="H11" s="62">
        <v>0</v>
      </c>
      <c r="I11" s="16">
        <f>SUM(B11:H11)</f>
        <v>10</v>
      </c>
      <c r="J11" s="50">
        <f>I11*52</f>
        <v>520</v>
      </c>
      <c r="K11" s="46"/>
      <c r="L11" s="3"/>
    </row>
    <row r="12" spans="1:12" s="2" customFormat="1" ht="13.5" customHeight="1">
      <c r="A12" s="60"/>
      <c r="B12" s="61">
        <v>0</v>
      </c>
      <c r="C12" s="61">
        <v>2</v>
      </c>
      <c r="D12" s="61">
        <v>2</v>
      </c>
      <c r="E12" s="61">
        <v>2</v>
      </c>
      <c r="F12" s="61">
        <v>2</v>
      </c>
      <c r="G12" s="61">
        <v>2</v>
      </c>
      <c r="H12" s="62">
        <v>0</v>
      </c>
      <c r="I12" s="16">
        <f aca="true" t="shared" si="0" ref="I12:I20">SUM(B12:H12)</f>
        <v>10</v>
      </c>
      <c r="J12" s="50">
        <f aca="true" t="shared" si="1" ref="J12:J20">I12*52</f>
        <v>520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28"/>
      <c r="C23" s="28"/>
      <c r="D23" s="28"/>
      <c r="E23" s="28"/>
      <c r="F23" s="155"/>
      <c r="G23" s="156"/>
      <c r="H23" s="156"/>
      <c r="I23" s="156"/>
      <c r="J23" s="156"/>
      <c r="K23" s="157"/>
      <c r="L23" s="3"/>
    </row>
    <row r="24" spans="1:12" s="2" customFormat="1" ht="13.5" customHeight="1">
      <c r="A24" s="43" t="s">
        <v>75</v>
      </c>
      <c r="B24" s="52"/>
      <c r="C24" s="28"/>
      <c r="D24" s="28"/>
      <c r="E24" s="28"/>
      <c r="F24" s="155"/>
      <c r="G24" s="156"/>
      <c r="H24" s="156"/>
      <c r="I24" s="156"/>
      <c r="J24" s="156"/>
      <c r="K24" s="157"/>
      <c r="L24" s="3"/>
    </row>
    <row r="25" spans="1:12" s="2" customFormat="1" ht="13.5" customHeight="1">
      <c r="A25" s="43" t="s">
        <v>115</v>
      </c>
      <c r="B25" s="28"/>
      <c r="C25" s="28"/>
      <c r="D25" s="28"/>
      <c r="E25" s="28"/>
      <c r="F25" s="155"/>
      <c r="G25" s="156"/>
      <c r="H25" s="156"/>
      <c r="I25" s="156"/>
      <c r="J25" s="156"/>
      <c r="K25" s="157"/>
      <c r="L25" s="3"/>
    </row>
    <row r="26" spans="1:12" s="2" customFormat="1" ht="13.5" customHeight="1">
      <c r="A26" s="43" t="s">
        <v>129</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24.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9" sqref="J9"/>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186</v>
      </c>
      <c r="K1" s="3"/>
      <c r="L1" s="3"/>
    </row>
    <row r="2" spans="1:12" ht="12.75">
      <c r="A2" s="106" t="s">
        <v>35</v>
      </c>
      <c r="B2" s="107"/>
      <c r="C2" s="107"/>
      <c r="D2" s="107"/>
      <c r="E2" s="36" t="s">
        <v>85</v>
      </c>
      <c r="F2" s="42"/>
      <c r="G2" s="42"/>
      <c r="H2" s="42"/>
      <c r="I2" s="42"/>
      <c r="J2" s="42"/>
      <c r="K2" s="42"/>
      <c r="L2" s="3"/>
    </row>
    <row r="3" spans="1:12" ht="12.75">
      <c r="A3" s="106" t="s">
        <v>108</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1</v>
      </c>
      <c r="D11" s="61">
        <v>1</v>
      </c>
      <c r="E11" s="61">
        <v>1</v>
      </c>
      <c r="F11" s="61">
        <v>1</v>
      </c>
      <c r="G11" s="61">
        <v>1</v>
      </c>
      <c r="H11" s="62">
        <v>0</v>
      </c>
      <c r="I11" s="16">
        <f>SUM(B11:H11)</f>
        <v>5</v>
      </c>
      <c r="J11" s="50">
        <f>I11*52</f>
        <v>260</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28"/>
      <c r="C23" s="28"/>
      <c r="D23" s="28"/>
      <c r="E23" s="28"/>
      <c r="F23" s="155"/>
      <c r="G23" s="156"/>
      <c r="H23" s="156"/>
      <c r="I23" s="156"/>
      <c r="J23" s="156"/>
      <c r="K23" s="157"/>
      <c r="L23" s="3"/>
    </row>
    <row r="24" spans="1:12" s="2" customFormat="1" ht="13.5" customHeight="1">
      <c r="A24" s="43" t="s">
        <v>75</v>
      </c>
      <c r="B24" s="52"/>
      <c r="C24" s="28"/>
      <c r="D24" s="28"/>
      <c r="E24" s="28"/>
      <c r="F24" s="155"/>
      <c r="G24" s="156"/>
      <c r="H24" s="156"/>
      <c r="I24" s="156"/>
      <c r="J24" s="156"/>
      <c r="K24" s="157"/>
      <c r="L24" s="3"/>
    </row>
    <row r="25" spans="1:12" s="2" customFormat="1" ht="13.5" customHeight="1">
      <c r="A25" s="43" t="s">
        <v>107</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25.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 sqref="J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185</v>
      </c>
      <c r="K1" s="3"/>
      <c r="L1" s="3"/>
    </row>
    <row r="2" spans="1:12" ht="12.75">
      <c r="A2" s="106" t="s">
        <v>35</v>
      </c>
      <c r="B2" s="107"/>
      <c r="C2" s="107"/>
      <c r="D2" s="107"/>
      <c r="E2" s="36" t="s">
        <v>73</v>
      </c>
      <c r="F2" s="42"/>
      <c r="G2" s="42"/>
      <c r="H2" s="42"/>
      <c r="I2" s="42"/>
      <c r="J2" s="42"/>
      <c r="K2" s="42"/>
      <c r="L2" s="3"/>
    </row>
    <row r="3" spans="1:12" ht="12.75">
      <c r="A3" s="106" t="s">
        <v>126</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2</v>
      </c>
      <c r="D11" s="61">
        <v>2</v>
      </c>
      <c r="E11" s="61">
        <v>2</v>
      </c>
      <c r="F11" s="61">
        <v>2</v>
      </c>
      <c r="G11" s="61">
        <v>2</v>
      </c>
      <c r="H11" s="62">
        <v>0</v>
      </c>
      <c r="I11" s="16">
        <f>SUM(B11:H11)</f>
        <v>10</v>
      </c>
      <c r="J11" s="50">
        <f>I11*52</f>
        <v>520</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28"/>
      <c r="C23" s="28"/>
      <c r="D23" s="28"/>
      <c r="E23" s="28"/>
      <c r="F23" s="155"/>
      <c r="G23" s="156"/>
      <c r="H23" s="156"/>
      <c r="I23" s="156"/>
      <c r="J23" s="156"/>
      <c r="K23" s="157"/>
      <c r="L23" s="3"/>
    </row>
    <row r="24" spans="1:12" s="2" customFormat="1" ht="13.5" customHeight="1">
      <c r="A24" s="43" t="s">
        <v>72</v>
      </c>
      <c r="B24" s="28"/>
      <c r="C24" s="28"/>
      <c r="D24" s="28"/>
      <c r="E24" s="28"/>
      <c r="F24" s="155"/>
      <c r="G24" s="156"/>
      <c r="H24" s="156"/>
      <c r="I24" s="156"/>
      <c r="J24" s="156"/>
      <c r="K24" s="157"/>
      <c r="L24" s="3"/>
    </row>
    <row r="25" spans="1:12" s="2" customFormat="1" ht="13.5" customHeight="1">
      <c r="A25" s="43" t="s">
        <v>123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26.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12" sqref="J1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184</v>
      </c>
      <c r="K1" s="3"/>
      <c r="L1" s="3"/>
    </row>
    <row r="2" spans="1:12" ht="12.75">
      <c r="A2" s="106" t="s">
        <v>35</v>
      </c>
      <c r="B2" s="107"/>
      <c r="C2" s="107"/>
      <c r="D2" s="107"/>
      <c r="E2" s="36" t="s">
        <v>86</v>
      </c>
      <c r="F2" s="42"/>
      <c r="G2" s="42"/>
      <c r="H2" s="42"/>
      <c r="I2" s="42"/>
      <c r="J2" s="42"/>
      <c r="K2" s="42"/>
      <c r="L2" s="3"/>
    </row>
    <row r="3" spans="1:12" ht="12.75">
      <c r="A3" s="106" t="s">
        <v>126</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1</v>
      </c>
      <c r="D11" s="61">
        <v>1</v>
      </c>
      <c r="E11" s="61">
        <v>1</v>
      </c>
      <c r="F11" s="61">
        <v>1</v>
      </c>
      <c r="G11" s="61">
        <v>1</v>
      </c>
      <c r="H11" s="62">
        <v>0</v>
      </c>
      <c r="I11" s="16">
        <f>SUM(B11:H11)</f>
        <v>5</v>
      </c>
      <c r="J11" s="50">
        <f>I11*52</f>
        <v>260</v>
      </c>
      <c r="K11" s="46"/>
      <c r="L11" s="3"/>
    </row>
    <row r="12" spans="1:12" s="2" customFormat="1" ht="13.5" customHeight="1">
      <c r="A12" s="60"/>
      <c r="B12" s="61">
        <v>0</v>
      </c>
      <c r="C12" s="61">
        <v>1</v>
      </c>
      <c r="D12" s="61">
        <v>1</v>
      </c>
      <c r="E12" s="61">
        <v>1</v>
      </c>
      <c r="F12" s="61">
        <v>1</v>
      </c>
      <c r="G12" s="61">
        <v>1</v>
      </c>
      <c r="H12" s="62">
        <v>0</v>
      </c>
      <c r="I12" s="16">
        <f aca="true" t="shared" si="0" ref="I12:I20">SUM(B12:H12)</f>
        <v>5</v>
      </c>
      <c r="J12" s="50">
        <f aca="true" t="shared" si="1" ref="J12:J20">I12*52</f>
        <v>260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28"/>
      <c r="C23" s="28"/>
      <c r="D23" s="28"/>
      <c r="E23" s="28"/>
      <c r="F23" s="155"/>
      <c r="G23" s="156"/>
      <c r="H23" s="156"/>
      <c r="I23" s="156"/>
      <c r="J23" s="156"/>
      <c r="K23" s="157"/>
      <c r="L23" s="3"/>
    </row>
    <row r="24" spans="1:12" s="2" customFormat="1" ht="13.5" customHeight="1">
      <c r="A24" s="43" t="s">
        <v>75</v>
      </c>
      <c r="B24" s="52"/>
      <c r="C24" s="28"/>
      <c r="D24" s="28"/>
      <c r="E24" s="28"/>
      <c r="F24" s="155"/>
      <c r="G24" s="156"/>
      <c r="H24" s="156"/>
      <c r="I24" s="156"/>
      <c r="J24" s="156"/>
      <c r="K24" s="157"/>
      <c r="L24" s="3"/>
    </row>
    <row r="25" spans="1:12" s="2" customFormat="1" ht="13.5" customHeight="1">
      <c r="A25" s="43" t="s">
        <v>123</v>
      </c>
      <c r="B25" s="28"/>
      <c r="C25" s="28"/>
      <c r="D25" s="28"/>
      <c r="E25" s="28"/>
      <c r="F25" s="155"/>
      <c r="G25" s="156"/>
      <c r="H25" s="156"/>
      <c r="I25" s="156"/>
      <c r="J25" s="156"/>
      <c r="K25" s="157"/>
      <c r="L25" s="3"/>
    </row>
    <row r="26" spans="1:12" s="2" customFormat="1" ht="13.5" customHeight="1">
      <c r="A26" s="43" t="s">
        <v>135</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27.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6" sqref="J6"/>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183</v>
      </c>
      <c r="K1" s="3"/>
      <c r="L1" s="3"/>
    </row>
    <row r="2" spans="1:12" ht="12.75">
      <c r="A2" s="106" t="s">
        <v>35</v>
      </c>
      <c r="B2" s="107"/>
      <c r="C2" s="107"/>
      <c r="D2" s="107"/>
      <c r="E2" s="36" t="s">
        <v>87</v>
      </c>
      <c r="F2" s="42"/>
      <c r="G2" s="42"/>
      <c r="H2" s="42"/>
      <c r="I2" s="42"/>
      <c r="J2" s="42"/>
      <c r="K2" s="42"/>
      <c r="L2" s="3"/>
    </row>
    <row r="3" spans="1:12" ht="12.75">
      <c r="A3" s="106" t="s">
        <v>114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1.5</v>
      </c>
      <c r="D11" s="61">
        <v>1.5</v>
      </c>
      <c r="E11" s="61">
        <v>1.5</v>
      </c>
      <c r="F11" s="61">
        <v>1.5</v>
      </c>
      <c r="G11" s="61">
        <v>0.75</v>
      </c>
      <c r="H11" s="62">
        <v>0</v>
      </c>
      <c r="I11" s="16">
        <f>SUM(B11:H11)</f>
        <v>6.75</v>
      </c>
      <c r="J11" s="50">
        <f>I11*52</f>
        <v>351</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120</v>
      </c>
      <c r="B23" s="28"/>
      <c r="C23" s="28"/>
      <c r="D23" s="28"/>
      <c r="E23" s="28"/>
      <c r="F23" s="155"/>
      <c r="G23" s="156"/>
      <c r="H23" s="156"/>
      <c r="I23" s="156"/>
      <c r="J23" s="156"/>
      <c r="K23" s="157"/>
      <c r="L23" s="3"/>
    </row>
    <row r="24" spans="1:12" s="2" customFormat="1" ht="13.5" customHeight="1">
      <c r="A24" s="43" t="s">
        <v>125</v>
      </c>
      <c r="B24" s="52"/>
      <c r="C24" s="28"/>
      <c r="D24" s="28"/>
      <c r="E24" s="28"/>
      <c r="F24" s="155"/>
      <c r="G24" s="156"/>
      <c r="H24" s="156"/>
      <c r="I24" s="156"/>
      <c r="J24" s="156"/>
      <c r="K24" s="157"/>
      <c r="L24" s="3"/>
    </row>
    <row r="25" spans="1:12" s="2" customFormat="1" ht="13.5" customHeight="1">
      <c r="A25" s="43" t="s">
        <v>113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28.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D12" sqref="D1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182</v>
      </c>
      <c r="K1" s="3"/>
      <c r="L1" s="3"/>
    </row>
    <row r="2" spans="1:12" ht="12.75">
      <c r="A2" s="106" t="s">
        <v>35</v>
      </c>
      <c r="B2" s="107"/>
      <c r="C2" s="107"/>
      <c r="D2" s="107"/>
      <c r="E2" s="36" t="s">
        <v>88</v>
      </c>
      <c r="F2" s="42"/>
      <c r="G2" s="42"/>
      <c r="H2" s="42"/>
      <c r="I2" s="42"/>
      <c r="J2" s="42"/>
      <c r="K2" s="42"/>
      <c r="L2" s="3"/>
    </row>
    <row r="3" spans="1:12" ht="12.75">
      <c r="A3" s="106" t="s">
        <v>114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1.5</v>
      </c>
      <c r="D11" s="61">
        <v>1.5</v>
      </c>
      <c r="E11" s="61">
        <v>1.5</v>
      </c>
      <c r="F11" s="61">
        <v>1.5</v>
      </c>
      <c r="G11" s="61">
        <v>0.75</v>
      </c>
      <c r="H11" s="62">
        <v>0</v>
      </c>
      <c r="I11" s="16">
        <f>SUM(B11:H11)</f>
        <v>6.75</v>
      </c>
      <c r="J11" s="50">
        <f>I11*52</f>
        <v>351</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120</v>
      </c>
      <c r="B23" s="28"/>
      <c r="C23" s="28"/>
      <c r="D23" s="28"/>
      <c r="E23" s="28"/>
      <c r="F23" s="155"/>
      <c r="G23" s="156"/>
      <c r="H23" s="156"/>
      <c r="I23" s="156"/>
      <c r="J23" s="156"/>
      <c r="K23" s="157"/>
      <c r="L23" s="3"/>
    </row>
    <row r="24" spans="1:12" s="2" customFormat="1" ht="13.5" customHeight="1">
      <c r="A24" s="43" t="s">
        <v>125</v>
      </c>
      <c r="B24" s="52"/>
      <c r="C24" s="28"/>
      <c r="D24" s="28"/>
      <c r="E24" s="28"/>
      <c r="F24" s="155"/>
      <c r="G24" s="156"/>
      <c r="H24" s="156"/>
      <c r="I24" s="156"/>
      <c r="J24" s="156"/>
      <c r="K24" s="157"/>
      <c r="L24" s="3"/>
    </row>
    <row r="25" spans="1:12" s="2" customFormat="1" ht="13.5" customHeight="1">
      <c r="A25" s="43" t="s">
        <v>113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29.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10" sqref="J10"/>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181</v>
      </c>
      <c r="K1" s="3"/>
      <c r="L1" s="3"/>
    </row>
    <row r="2" spans="1:12" ht="12.75">
      <c r="A2" s="106" t="s">
        <v>35</v>
      </c>
      <c r="B2" s="107"/>
      <c r="C2" s="107"/>
      <c r="D2" s="107"/>
      <c r="E2" s="36" t="s">
        <v>89</v>
      </c>
      <c r="F2" s="42"/>
      <c r="G2" s="42"/>
      <c r="H2" s="42"/>
      <c r="I2" s="42"/>
      <c r="J2" s="42"/>
      <c r="K2" s="42"/>
      <c r="L2" s="3"/>
    </row>
    <row r="3" spans="1:12" ht="12.75">
      <c r="A3" s="106" t="s">
        <v>114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1.5</v>
      </c>
      <c r="D11" s="61">
        <v>1.5</v>
      </c>
      <c r="E11" s="61">
        <v>1.5</v>
      </c>
      <c r="F11" s="61">
        <v>1.5</v>
      </c>
      <c r="G11" s="61">
        <v>0.75</v>
      </c>
      <c r="H11" s="62">
        <v>0</v>
      </c>
      <c r="I11" s="16">
        <f>SUM(B11:H11)</f>
        <v>6.75</v>
      </c>
      <c r="J11" s="50">
        <f>I11*52</f>
        <v>351</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120</v>
      </c>
      <c r="B23" s="28"/>
      <c r="C23" s="28"/>
      <c r="D23" s="28"/>
      <c r="E23" s="28"/>
      <c r="F23" s="155"/>
      <c r="G23" s="156"/>
      <c r="H23" s="156"/>
      <c r="I23" s="156"/>
      <c r="J23" s="156"/>
      <c r="K23" s="157"/>
      <c r="L23" s="3"/>
    </row>
    <row r="24" spans="1:12" s="2" customFormat="1" ht="13.5" customHeight="1">
      <c r="A24" s="43" t="s">
        <v>125</v>
      </c>
      <c r="B24" s="52"/>
      <c r="C24" s="28"/>
      <c r="D24" s="28"/>
      <c r="E24" s="28"/>
      <c r="F24" s="155"/>
      <c r="G24" s="156"/>
      <c r="H24" s="156"/>
      <c r="I24" s="156"/>
      <c r="J24" s="156"/>
      <c r="K24" s="157"/>
      <c r="L24" s="3"/>
    </row>
    <row r="25" spans="1:12" s="2" customFormat="1" ht="13.5" customHeight="1">
      <c r="A25" s="43" t="s">
        <v>113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3.xml><?xml version="1.0" encoding="utf-8"?>
<worksheet xmlns="http://schemas.openxmlformats.org/spreadsheetml/2006/main" xmlns:r="http://schemas.openxmlformats.org/officeDocument/2006/relationships">
  <sheetPr>
    <pageSetUpPr fitToPage="1"/>
  </sheetPr>
  <dimension ref="A1:N37"/>
  <sheetViews>
    <sheetView view="pageBreakPreview" zoomScaleSheetLayoutView="100" zoomScalePageLayoutView="0" workbookViewId="0" topLeftCell="A1">
      <selection activeCell="I11" sqref="I11"/>
    </sheetView>
  </sheetViews>
  <sheetFormatPr defaultColWidth="9.140625" defaultRowHeight="12.75"/>
  <cols>
    <col min="1" max="1" width="32.57421875" style="0" customWidth="1"/>
    <col min="2" max="2" width="7.00390625" style="0" customWidth="1"/>
    <col min="3" max="3" width="5.57421875" style="0" customWidth="1"/>
    <col min="4" max="4" width="5.00390625" style="0" customWidth="1"/>
    <col min="5" max="5" width="5.28125" style="0" customWidth="1"/>
    <col min="6" max="6" width="5.421875" style="0" customWidth="1"/>
    <col min="7" max="7" width="6.00390625" style="0" customWidth="1"/>
    <col min="8" max="8" width="5.57421875" style="0" customWidth="1"/>
    <col min="9" max="9" width="10.57421875" style="0" customWidth="1"/>
    <col min="10" max="10" width="10.140625" style="0" customWidth="1"/>
    <col min="11" max="11" width="2.8515625" style="0" hidden="1" customWidth="1"/>
    <col min="12" max="12" width="13.28125" style="0" customWidth="1"/>
    <col min="13" max="13" width="25.7109375" style="0" customWidth="1"/>
  </cols>
  <sheetData>
    <row r="1" spans="1:14" ht="15.75">
      <c r="A1" s="67" t="s">
        <v>151</v>
      </c>
      <c r="B1" s="3"/>
      <c r="C1" s="3"/>
      <c r="D1" s="3"/>
      <c r="E1" s="3"/>
      <c r="F1" s="3"/>
      <c r="G1" s="3"/>
      <c r="H1" s="3"/>
      <c r="I1" s="3"/>
      <c r="J1" s="3"/>
      <c r="K1" s="3"/>
      <c r="L1" s="3"/>
      <c r="M1" s="37" t="s">
        <v>30</v>
      </c>
      <c r="N1" s="3"/>
    </row>
    <row r="2" spans="1:14" ht="12.75">
      <c r="A2" s="106" t="s">
        <v>35</v>
      </c>
      <c r="B2" s="107"/>
      <c r="C2" s="107"/>
      <c r="D2" s="107"/>
      <c r="E2" s="36" t="s">
        <v>148</v>
      </c>
      <c r="F2" s="42"/>
      <c r="G2" s="42"/>
      <c r="H2" s="42"/>
      <c r="I2" s="42"/>
      <c r="J2" s="42"/>
      <c r="K2" s="42"/>
      <c r="L2" s="42"/>
      <c r="M2" s="3"/>
      <c r="N2" s="3"/>
    </row>
    <row r="3" spans="1:13" ht="12.75">
      <c r="A3" s="4" t="s">
        <v>41</v>
      </c>
      <c r="B3" s="4"/>
      <c r="C3" s="4"/>
      <c r="D3" s="4"/>
      <c r="E3" s="4"/>
      <c r="F3" s="4"/>
      <c r="G3" s="4"/>
      <c r="H3" s="4"/>
      <c r="I3" s="4"/>
      <c r="J3" s="4"/>
      <c r="K3" s="68"/>
      <c r="L3" s="69"/>
      <c r="M3" s="68"/>
    </row>
    <row r="4" spans="1:12" ht="12.75">
      <c r="A4" s="4" t="s">
        <v>44</v>
      </c>
      <c r="B4" s="4"/>
      <c r="C4" s="4"/>
      <c r="D4" s="4"/>
      <c r="E4" s="4"/>
      <c r="F4" s="4"/>
      <c r="G4" s="4"/>
      <c r="H4" s="4"/>
      <c r="I4" s="4"/>
      <c r="J4" s="4"/>
      <c r="K4" s="42"/>
      <c r="L4" s="3"/>
    </row>
    <row r="5" spans="1:14" ht="12.75">
      <c r="A5" s="4"/>
      <c r="B5" s="3"/>
      <c r="C5" s="4"/>
      <c r="D5" s="3"/>
      <c r="E5" s="3"/>
      <c r="F5" s="3"/>
      <c r="G5" s="3"/>
      <c r="H5" s="3"/>
      <c r="I5" s="3"/>
      <c r="J5" s="3"/>
      <c r="K5" s="3"/>
      <c r="L5" s="3"/>
      <c r="M5" s="3"/>
      <c r="N5" s="3"/>
    </row>
    <row r="6" spans="1:14" ht="12.75">
      <c r="A6" s="106" t="s">
        <v>149</v>
      </c>
      <c r="B6" s="106"/>
      <c r="C6" s="106"/>
      <c r="D6" s="106"/>
      <c r="E6" s="106"/>
      <c r="F6" s="106"/>
      <c r="G6" s="3"/>
      <c r="H6" s="3"/>
      <c r="I6" s="3"/>
      <c r="J6" s="3"/>
      <c r="K6" s="3"/>
      <c r="L6" s="3"/>
      <c r="M6" s="3"/>
      <c r="N6" s="3"/>
    </row>
    <row r="7" spans="1:14" ht="13.5" thickBot="1">
      <c r="A7" s="3"/>
      <c r="B7" s="3"/>
      <c r="C7" s="3"/>
      <c r="D7" s="3"/>
      <c r="E7" s="3"/>
      <c r="F7" s="3"/>
      <c r="G7" s="3"/>
      <c r="H7" s="3"/>
      <c r="I7" s="3"/>
      <c r="J7" s="3"/>
      <c r="K7" s="3"/>
      <c r="L7" s="3"/>
      <c r="M7" s="3"/>
      <c r="N7" s="3"/>
    </row>
    <row r="8" spans="1:14" s="1" customFormat="1" ht="14.25">
      <c r="A8" s="5" t="s">
        <v>3</v>
      </c>
      <c r="B8" s="118" t="s">
        <v>11</v>
      </c>
      <c r="C8" s="119"/>
      <c r="D8" s="119"/>
      <c r="E8" s="119"/>
      <c r="F8" s="119"/>
      <c r="G8" s="119"/>
      <c r="H8" s="119"/>
      <c r="I8" s="6" t="s">
        <v>12</v>
      </c>
      <c r="J8" s="6" t="s">
        <v>25</v>
      </c>
      <c r="K8" s="7"/>
      <c r="L8" s="8" t="s">
        <v>1</v>
      </c>
      <c r="M8" s="9" t="s">
        <v>25</v>
      </c>
      <c r="N8" s="3"/>
    </row>
    <row r="9" spans="1:14" s="1" customFormat="1" ht="14.25" customHeight="1" thickBot="1">
      <c r="A9" s="10" t="s">
        <v>17</v>
      </c>
      <c r="B9" s="11" t="s">
        <v>4</v>
      </c>
      <c r="C9" s="12" t="s">
        <v>5</v>
      </c>
      <c r="D9" s="12" t="s">
        <v>6</v>
      </c>
      <c r="E9" s="12" t="s">
        <v>7</v>
      </c>
      <c r="F9" s="12" t="s">
        <v>8</v>
      </c>
      <c r="G9" s="12" t="s">
        <v>9</v>
      </c>
      <c r="H9" s="13" t="s">
        <v>10</v>
      </c>
      <c r="I9" s="11" t="s">
        <v>13</v>
      </c>
      <c r="J9" s="12" t="s">
        <v>12</v>
      </c>
      <c r="K9" s="12"/>
      <c r="L9" s="14" t="s">
        <v>38</v>
      </c>
      <c r="M9" s="72" t="s">
        <v>14</v>
      </c>
      <c r="N9" s="3"/>
    </row>
    <row r="10" spans="1:14" s="2" customFormat="1" ht="13.5" customHeight="1">
      <c r="A10" s="15"/>
      <c r="B10" s="16">
        <f>SUM('5-1a RD MD3 Westchester'!B11,'5-1b RD MD3 Const'!B11,'5-1c RD Westchester-Fleet'!B11,'5-1d RD RD233-333-433'!B11,'5-2 RD RD339-539'!B11,'5-3 RD RD232A'!B11,'5-4 RD RD232A'!B11,'5-5 RD RD336'!B11,'6-1a RD MD4 Hollydale'!B11,'6-1b RD Hollydale-Fleet'!B11,'6-1c RD MD4 Const Permit'!B11,'6-1d RD MD4 Survey'!B11,'6-2 RD RD142'!B11,'6-3 RD RD141-241'!B11,'6-4 RD RD146-446'!B11,'7-1a RD MD5'!B11,'7-1b RD Palmdale-Fleet'!B11,'7-1c RD MD5 RD559'!B11,'7-2 RD RD551'!B11,'7-3 RD RD553'!B11,'7-4 RD RD555'!B11,'7-5 RD RD556'!B11,'7-6 RD RD557'!B11,'7-7 RD RD558'!B11,'8-1 SUR Saticoy'!B11)</f>
        <v>0</v>
      </c>
      <c r="C10" s="16">
        <f>SUM('5-1a RD MD3 Westchester'!C11,'5-1b RD MD3 Const'!C11,'5-1c RD Westchester-Fleet'!C11,'5-1d RD RD233-333-433'!C11,'5-2 RD RD339-539'!C11,'5-3 RD RD232A'!C11,'5-4 RD RD232A'!C11,'5-5 RD RD336'!C11,'6-1a RD MD4 Hollydale'!C11,'6-1b RD Hollydale-Fleet'!C11,'6-1c RD MD4 Const Permit'!C11,'6-1d RD MD4 Survey'!C11,'6-2 RD RD142'!C11,'6-3 RD RD141-241'!C11,'6-4 RD RD146-446'!C11,'7-1a RD MD5'!C11,'7-1b RD Palmdale-Fleet'!C11,'7-1c RD MD5 RD559'!C11,'7-1d RD OSD Paint'!C11,'7-2 RD RD551'!C11,'7-3 RD RD553'!C11,'7-4 RD RD555'!C11,'7-5 RD RD556'!C11,'7-6 RD RD557'!C11,'7-7 RD RD558'!C11,'8-1 SUR Saticoy'!C11)</f>
        <v>38</v>
      </c>
      <c r="D10" s="16">
        <f>SUM('5-1a RD MD3 Westchester'!D11,'5-1b RD MD3 Const'!D11,'5-1c RD Westchester-Fleet'!D11,'5-1d RD RD233-333-433'!D11,'5-2 RD RD339-539'!D11,'5-3 RD RD232A'!D11,'5-4 RD RD232A'!D11,'5-5 RD RD336'!D11,'6-1a RD MD4 Hollydale'!D11,'6-1b RD Hollydale-Fleet'!D11,'6-1c RD MD4 Const Permit'!D11,'6-1d RD MD4 Survey'!D11,'6-2 RD RD142'!D11,'6-3 RD RD141-241'!D11,'6-4 RD RD146-446'!D11,'7-1a RD MD5'!D11,'7-1b RD Palmdale-Fleet'!D11,'7-1c RD MD5 RD559'!D11,'7-1d RD OSD Paint'!D11,'7-2 RD RD551'!D11,'7-3 RD RD553'!D11,'7-4 RD RD555'!D11,'7-5 RD RD556'!D11,'7-6 RD RD557'!D11,'7-7 RD RD558'!D11,'8-1 SUR Saticoy'!D11)</f>
        <v>38</v>
      </c>
      <c r="E10" s="16">
        <f>SUM('5-1a RD MD3 Westchester'!E11,'5-1b RD MD3 Const'!E11,'5-1c RD Westchester-Fleet'!E11,'5-1d RD RD233-333-433'!E11,'5-2 RD RD339-539'!E11,'5-3 RD RD232A'!E11,'5-4 RD RD232A'!E11,'5-5 RD RD336'!E11,'6-1a RD MD4 Hollydale'!E11,'6-1b RD Hollydale-Fleet'!E11,'6-1c RD MD4 Const Permit'!E11,'6-1d RD MD4 Survey'!E11,'6-2 RD RD142'!E11,'6-3 RD RD141-241'!E11,'6-4 RD RD146-446'!E11,'7-1a RD MD5'!E11,'7-1b RD Palmdale-Fleet'!E11,'7-1c RD MD5 RD559'!E11,'7-1d RD OSD Paint'!E11,'7-2 RD RD551'!E11,'7-3 RD RD553'!E11,'7-4 RD RD555'!E11,'7-5 RD RD556'!E11,'7-6 RD RD557'!E11,'7-7 RD RD558'!E11,'8-1 SUR Saticoy'!E11)</f>
        <v>38.75</v>
      </c>
      <c r="F10" s="16">
        <f>SUM('5-1a RD MD3 Westchester'!F11,'5-1b RD MD3 Const'!F11,'5-1c RD Westchester-Fleet'!F11,'5-1d RD RD233-333-433'!F11,'5-2 RD RD339-539'!F11,'5-3 RD RD232A'!F11,'5-4 RD RD232A'!F11,'5-5 RD RD336'!F11,'6-1a RD MD4 Hollydale'!F11,'6-1b RD Hollydale-Fleet'!F11,'6-1c RD MD4 Const Permit'!F11,'6-1d RD MD4 Survey'!F11,'6-2 RD RD142'!F11,'6-3 RD RD141-241'!F11,'6-4 RD RD146-446'!F11,'7-1a RD MD5'!F11,'7-1b RD Palmdale-Fleet'!F11,'7-1c RD MD5 RD559'!F11,'7-1d RD OSD Paint'!F11,'7-2 RD RD551'!F11,'7-3 RD RD553'!F11,'7-4 RD RD555'!F11,'7-5 RD RD556'!F11,'7-6 RD RD557'!F11,'7-7 RD RD558'!F11,'8-1 SUR Saticoy'!F11)</f>
        <v>38</v>
      </c>
      <c r="G10" s="16">
        <f>SUM('5-1a RD MD3 Westchester'!G11,'5-1b RD MD3 Const'!G11,'5-1c RD Westchester-Fleet'!G11,'5-1d RD RD233-333-433'!G11,'5-2 RD RD339-539'!G11,'5-3 RD RD232A'!G11,'5-4 RD RD232A'!G11,'5-5 RD RD336'!G11,'6-1a RD MD4 Hollydale'!G11,'6-1b RD Hollydale-Fleet'!G11,'6-1c RD MD4 Const Permit'!G11,'6-1d RD MD4 Survey'!G11,'6-2 RD RD142'!G11,'6-3 RD RD141-241'!G11,'6-4 RD RD146-446'!G11,'7-1a RD MD5'!G11,'7-1b RD Palmdale-Fleet'!G11,'7-1c RD MD5 RD559'!G11,'7-1d RD OSD Paint'!G11,'7-2 RD RD551'!G11,'7-3 RD RD553'!G11,'7-4 RD RD555'!G11,'7-5 RD RD556'!G11,'7-6 RD RD557'!G11,'7-7 RD RD558'!G11,'8-1 SUR Saticoy'!G11)</f>
        <v>30.25</v>
      </c>
      <c r="H10" s="16">
        <f>SUM('5-1a RD MD3 Westchester'!H11,'5-1b RD MD3 Const'!H11,'5-1c RD Westchester-Fleet'!H11,'5-1d RD RD233-333-433'!H11,'5-2 RD RD339-539'!H11,'5-3 RD RD232A'!H11,'5-4 RD RD232A'!H11,'5-5 RD RD336'!H11,'6-1a RD MD4 Hollydale'!H11,'6-1b RD Hollydale-Fleet'!H11,'6-1c RD MD4 Const Permit'!H11,'6-1d RD MD4 Survey'!H11,'6-2 RD RD142'!H11,'6-3 RD RD141-241'!H11,'6-4 RD RD146-446'!H11,'7-1a RD MD5'!H11,'7-1b RD Palmdale-Fleet'!H11,'7-1c RD MD5 RD559'!H11,'7-2 RD RD551'!H11,'7-3 RD RD553'!H11,'7-4 RD RD555'!H11,'7-5 RD RD556'!H11,'7-6 RD RD557'!H11,'7-7 RD RD558'!H11,'8-1 SUR Saticoy'!H11)</f>
        <v>0</v>
      </c>
      <c r="I10" s="16">
        <f>SUM(B10:H10)</f>
        <v>183</v>
      </c>
      <c r="J10" s="16">
        <f>I10*52</f>
        <v>9516</v>
      </c>
      <c r="K10" s="17"/>
      <c r="L10" s="70"/>
      <c r="M10" s="75">
        <f>J10*L10</f>
        <v>0</v>
      </c>
      <c r="N10" s="3"/>
    </row>
    <row r="11" spans="1:14" s="2" customFormat="1" ht="13.5" customHeight="1">
      <c r="A11" s="15"/>
      <c r="B11" s="16">
        <f>SUM('5-1a RD MD3 Westchester'!B12,'5-1b RD MD3 Const'!B12,'5-1c RD Westchester-Fleet'!B12,'5-1d RD RD233-333-433'!B12,'5-2 RD RD339-539'!B12,'5-3 RD RD232A'!B12,'5-4 RD RD232A'!B12,'5-5 RD RD336'!B12,'6-1a RD MD4 Hollydale'!B12,'6-1b RD Hollydale-Fleet'!B12,'6-1c RD MD4 Const Permit'!B12,'6-1d RD MD4 Survey'!B12,'6-2 RD RD142'!B12,'6-3 RD RD141-241'!B12,'6-4 RD RD146-446'!B12,'7-1a RD MD5'!B12,'7-1b RD Palmdale-Fleet'!B12,'7-1c RD MD5 RD559'!B12,'7-2 RD RD551'!B12,'7-3 RD RD553'!B12,'7-4 RD RD555'!B12,'7-5 RD RD556'!B12,'7-6 RD RD557'!B12,'7-7 RD RD558'!B12,'8-1 SUR Saticoy'!B12)</f>
        <v>0</v>
      </c>
      <c r="C11" s="16">
        <f>IF(SUM('5-1a RD MD3 Westchester'!C12,'5-1b RD MD3 Const'!C12,'5-1c RD Westchester-Fleet'!C12,'5-1d RD RD233-333-433'!C12,'5-2 RD RD339-539'!C12,'5-3 RD RD232A'!C12,'5-4 RD RD232A'!C12,'5-5 RD RD336'!C12,'6-1a RD MD4 Hollydale'!C12,'6-1b RD Hollydale-Fleet'!C12,'6-1c RD MD4 Const Permit'!C12,'6-1d RD MD4 Survey'!C12,'6-2 RD RD142'!C12,'6-3 RD RD141-241'!C12,'6-4 RD RD146-446'!C12,'7-1a RD MD5'!C12,'7-1b RD Palmdale-Fleet'!C12,'7-1c RD MD5 RD559'!C12,'7-2 RD RD551'!C12,'7-3 RD RD553'!C12,'7-4 RD RD555'!C12,'7-5 RD RD556'!C12,'7-6 RD RD557'!C12,'7-7 RD RD558'!C12,'8-1 SUR Saticoy'!C12)=0,"",SUM('5-1a RD MD3 Westchester'!C12,'5-1b RD MD3 Const'!C12,'5-1c RD Westchester-Fleet'!C12,'5-1d RD RD233-333-433'!C12,'5-2 RD RD339-539'!C12,'5-3 RD RD232A'!C12,'5-4 RD RD232A'!C12,'5-5 RD RD336'!C12,'6-1a RD MD4 Hollydale'!C12,'6-1b RD Hollydale-Fleet'!C12,'6-1c RD MD4 Const Permit'!C12,'6-1d RD MD4 Survey'!C12,'6-2 RD RD142'!C12,'6-3 RD RD141-241'!C12,'6-4 RD RD146-446'!C12,'7-1a RD MD5'!C12,'7-1b RD Palmdale-Fleet'!C12,'7-1c RD MD5 RD559'!C12,'7-2 RD RD551'!C12,'7-3 RD RD553'!C12,'7-4 RD RD555'!C12,'7-5 RD RD556'!C12,'7-6 RD RD557'!C12,'7-7 RD RD558'!C12,'8-1 SUR Saticoy'!C12))</f>
        <v>11</v>
      </c>
      <c r="D11" s="16">
        <f>SUM('5-1a RD MD3 Westchester'!D12,'5-1b RD MD3 Const'!D12,'5-1c RD Westchester-Fleet'!D12,'5-1d RD RD233-333-433'!D12,'5-2 RD RD339-539'!D12,'5-3 RD RD232A'!D12,'5-4 RD RD232A'!D12,'5-5 RD RD336'!D12,'6-1a RD MD4 Hollydale'!D12,'6-1b RD Hollydale-Fleet'!D12,'6-1c RD MD4 Const Permit'!D12,'6-1d RD MD4 Survey'!D12,'6-2 RD RD142'!D12,'6-3 RD RD141-241'!D12,'6-4 RD RD146-446'!D12,'7-1a RD MD5'!D12,'7-1b RD Palmdale-Fleet'!D12,'7-1c RD MD5 RD559'!D12,'7-2 RD RD551'!D12,'7-3 RD RD553'!D12,'7-4 RD RD555'!D12,'7-5 RD RD556'!D12,'7-6 RD RD557'!D12,'7-7 RD RD558'!D12,'8-1 SUR Saticoy'!D12)</f>
        <v>11</v>
      </c>
      <c r="E11" s="16">
        <f>SUM('5-1a RD MD3 Westchester'!E12,'5-1b RD MD3 Const'!E12,'5-1c RD Westchester-Fleet'!E12,'5-1d RD RD233-333-433'!E12,'5-2 RD RD339-539'!E12,'5-3 RD RD232A'!E12,'5-4 RD RD232A'!E12,'5-5 RD RD336'!E12,'6-1a RD MD4 Hollydale'!E12,'6-1b RD Hollydale-Fleet'!E12,'6-1c RD MD4 Const Permit'!E12,'6-1d RD MD4 Survey'!E12,'6-2 RD RD142'!E12,'6-3 RD RD141-241'!E12,'6-4 RD RD146-446'!E12,'7-1a RD MD5'!E12,'7-1b RD Palmdale-Fleet'!E12,'7-1c RD MD5 RD559'!E12,'7-2 RD RD551'!E12,'7-3 RD RD553'!E12,'7-4 RD RD555'!E12,'7-5 RD RD556'!E12,'7-6 RD RD557'!E12,'7-7 RD RD558'!E12,'8-1 SUR Saticoy'!E12)</f>
        <v>11</v>
      </c>
      <c r="F11" s="16">
        <f>SUM('5-1a RD MD3 Westchester'!F12,'5-1b RD MD3 Const'!F12,'5-1c RD Westchester-Fleet'!F12,'5-1d RD RD233-333-433'!F12,'5-2 RD RD339-539'!F12,'5-3 RD RD232A'!F12,'5-4 RD RD232A'!F12,'5-5 RD RD336'!F12,'6-1a RD MD4 Hollydale'!F12,'6-1b RD Hollydale-Fleet'!F12,'6-1c RD MD4 Const Permit'!F12,'6-1d RD MD4 Survey'!F12,'6-2 RD RD142'!F12,'6-3 RD RD141-241'!F12,'6-4 RD RD146-446'!F12,'7-1a RD MD5'!F12,'7-1b RD Palmdale-Fleet'!F12,'7-1c RD MD5 RD559'!F12,'7-2 RD RD551'!F12,'7-3 RD RD553'!F12,'7-4 RD RD555'!F12,'7-5 RD RD556'!F12,'7-6 RD RD557'!F12,'7-7 RD RD558'!F12,'8-1 SUR Saticoy'!F12)</f>
        <v>11</v>
      </c>
      <c r="G11" s="16">
        <f>SUM('5-1a RD MD3 Westchester'!G12,'5-1b RD MD3 Const'!G12,'5-1c RD Westchester-Fleet'!G12,'5-1d RD RD233-333-433'!G12,'5-2 RD RD339-539'!G12,'5-3 RD RD232A'!G12,'5-4 RD RD232A'!G12,'5-5 RD RD336'!G12,'6-1a RD MD4 Hollydale'!G12,'6-1b RD Hollydale-Fleet'!G12,'6-1c RD MD4 Const Permit'!G12,'6-1d RD MD4 Survey'!G12,'6-2 RD RD142'!G12,'6-3 RD RD141-241'!G12,'6-4 RD RD146-446'!G12,'7-1a RD MD5'!G12,'7-1b RD Palmdale-Fleet'!G12,'7-1c RD MD5 RD559'!G12,'7-2 RD RD551'!G12,'7-3 RD RD553'!G12,'7-4 RD RD555'!G12,'7-5 RD RD556'!G12,'7-6 RD RD557'!G12,'7-7 RD RD558'!G12,'8-1 SUR Saticoy'!G12)</f>
        <v>11</v>
      </c>
      <c r="H11" s="16">
        <f>SUM('5-1a RD MD3 Westchester'!H12,'5-1b RD MD3 Const'!H12,'5-1c RD Westchester-Fleet'!H12,'5-1d RD RD233-333-433'!H12,'5-2 RD RD339-539'!H12,'5-3 RD RD232A'!H12,'5-4 RD RD232A'!H12,'5-5 RD RD336'!H12,'6-1a RD MD4 Hollydale'!H12,'6-1b RD Hollydale-Fleet'!H12,'6-1c RD MD4 Const Permit'!H12,'6-1d RD MD4 Survey'!H12,'6-2 RD RD142'!H12,'6-3 RD RD141-241'!H12,'6-4 RD RD146-446'!H12,'7-1a RD MD5'!H12,'7-1b RD Palmdale-Fleet'!H12,'7-1c RD MD5 RD559'!H12,'7-2 RD RD551'!H12,'7-3 RD RD553'!H12,'7-4 RD RD555'!H12,'7-5 RD RD556'!H12,'7-6 RD RD557'!H12,'7-7 RD RD558'!H12,'8-1 SUR Saticoy'!H12)</f>
        <v>0</v>
      </c>
      <c r="I11" s="16">
        <f aca="true" t="shared" si="0" ref="I11:I19">SUM(B11:H11)</f>
        <v>55</v>
      </c>
      <c r="J11" s="16">
        <f aca="true" t="shared" si="1" ref="J11:J19">I11*52</f>
        <v>2860</v>
      </c>
      <c r="K11" s="18"/>
      <c r="L11" s="71"/>
      <c r="M11" s="19">
        <f aca="true" t="shared" si="2" ref="M11:M19">J11*L11</f>
        <v>0</v>
      </c>
      <c r="N11" s="3"/>
    </row>
    <row r="12" spans="1:14" s="2" customFormat="1" ht="13.5" customHeight="1">
      <c r="A12" s="15"/>
      <c r="B12" s="16">
        <f>IF(SUM('5-1a RD MD3 Westchester'!B13,'5-1b RD MD3 Const'!B13,'5-1c RD Westchester-Fleet'!B13,'5-1d RD RD233-333-433'!B13,'5-2 RD RD339-539'!B13,'5-3 RD RD232A'!B13,'5-4 RD RD232A'!B13,'5-5 RD RD336'!B13,'6-1a RD MD4 Hollydale'!B13,'6-1b RD Hollydale-Fleet'!B13,'6-1c RD MD4 Const Permit'!B13,'6-1d RD MD4 Survey'!B13,'6-2 RD RD142'!B13,'6-3 RD RD141-241'!B13,'6-4 RD RD146-446'!B13,'7-1a RD MD5'!B13,'7-1b RD Palmdale-Fleet'!B13,'7-1c RD MD5 RD559'!B13,'7-2 RD RD551'!B13,'7-3 RD RD553'!B13,'7-4 RD RD555'!B13,'7-5 RD RD556'!B13,'7-6 RD RD557'!B13,'7-7 RD RD558'!B13,'8-1 SUR Saticoy'!B13)=0,"",SUM('5-1a RD MD3 Westchester'!B13,'5-1b RD MD3 Const'!B13,'5-1c RD Westchester-Fleet'!B13,'5-1d RD RD233-333-433'!B13,'5-2 RD RD339-539'!B13,'5-3 RD RD232A'!B13,'5-4 RD RD232A'!B13,'5-5 RD RD336'!B13,'6-1a RD MD4 Hollydale'!B13,'6-1b RD Hollydale-Fleet'!B13,'6-1c RD MD4 Const Permit'!B13,'6-1d RD MD4 Survey'!B13,'6-2 RD RD142'!B13,'6-3 RD RD141-241'!B13,'6-4 RD RD146-446'!B13,'7-1a RD MD5'!B13,'7-1b RD Palmdale-Fleet'!B13,'7-1c RD MD5 RD559'!B13,'7-2 RD RD551'!B13,'7-3 RD RD553'!B13,'7-4 RD RD555'!B13,'7-5 RD RD556'!B13,'7-6 RD RD557'!B13,'7-7 RD RD558'!B13,'8-1 SUR Saticoy'!B13))</f>
      </c>
      <c r="C12" s="16">
        <f>IF(SUM('5-1a RD MD3 Westchester'!C13,'5-1b RD MD3 Const'!C13,'5-1c RD Westchester-Fleet'!C13,'5-1d RD RD233-333-433'!C13,'5-2 RD RD339-539'!C13,'5-3 RD RD232A'!C13,'5-4 RD RD232A'!C13,'5-5 RD RD336'!C13,'6-1a RD MD4 Hollydale'!C13,'6-1b RD Hollydale-Fleet'!C13,'6-1c RD MD4 Const Permit'!C13,'6-1d RD MD4 Survey'!C13,'6-2 RD RD142'!C13,'6-3 RD RD141-241'!C13,'6-4 RD RD146-446'!C13,'7-1a RD MD5'!C13,'7-1b RD Palmdale-Fleet'!C13,'7-1c RD MD5 RD559'!C13,'7-2 RD RD551'!C13,'7-3 RD RD553'!C13,'7-4 RD RD555'!C13,'7-5 RD RD556'!C13,'7-6 RD RD557'!C13,'7-7 RD RD558'!C13,'8-1 SUR Saticoy'!C13)=0,"",SUM('5-1a RD MD3 Westchester'!C13,'5-1b RD MD3 Const'!C13,'5-1c RD Westchester-Fleet'!C13,'5-1d RD RD233-333-433'!C13,'5-2 RD RD339-539'!C13,'5-3 RD RD232A'!C13,'5-4 RD RD232A'!C13,'5-5 RD RD336'!C13,'6-1a RD MD4 Hollydale'!C13,'6-1b RD Hollydale-Fleet'!C13,'6-1c RD MD4 Const Permit'!C13,'6-1d RD MD4 Survey'!C13,'6-2 RD RD142'!C13,'6-3 RD RD141-241'!C13,'6-4 RD RD146-446'!C13,'7-1a RD MD5'!C13,'7-1b RD Palmdale-Fleet'!C13,'7-1c RD MD5 RD559'!C13,'7-2 RD RD551'!C13,'7-3 RD RD553'!C13,'7-4 RD RD555'!C13,'7-5 RD RD556'!C13,'7-6 RD RD557'!C13,'7-7 RD RD558'!C13,'8-1 SUR Saticoy'!C13))</f>
      </c>
      <c r="D12" s="16">
        <f>IF(SUM('5-1a RD MD3 Westchester'!D13,'5-1b RD MD3 Const'!D13,'5-1c RD Westchester-Fleet'!D13,'5-1d RD RD233-333-433'!D13,'5-2 RD RD339-539'!D13,'5-3 RD RD232A'!D13,'5-4 RD RD232A'!D13,'5-5 RD RD336'!D13,'6-1a RD MD4 Hollydale'!D13,'6-1b RD Hollydale-Fleet'!D13,'6-1c RD MD4 Const Permit'!D13,'6-1d RD MD4 Survey'!D13,'6-2 RD RD142'!D13,'6-3 RD RD141-241'!D13,'6-4 RD RD146-446'!D13,'7-1a RD MD5'!D13,'7-1b RD Palmdale-Fleet'!D13,'7-1c RD MD5 RD559'!D13,'7-2 RD RD551'!D13,'7-3 RD RD553'!D13,'7-4 RD RD555'!D13,'7-5 RD RD556'!D13,'7-6 RD RD557'!D13,'7-7 RD RD558'!D13,'8-1 SUR Saticoy'!D13)=0,"",SUM('5-1a RD MD3 Westchester'!D13,'5-1b RD MD3 Const'!D13,'5-1c RD Westchester-Fleet'!D13,'5-1d RD RD233-333-433'!D13,'5-2 RD RD339-539'!D13,'5-3 RD RD232A'!D13,'5-4 RD RD232A'!D13,'5-5 RD RD336'!D13,'6-1a RD MD4 Hollydale'!D13,'6-1b RD Hollydale-Fleet'!D13,'6-1c RD MD4 Const Permit'!D13,'6-1d RD MD4 Survey'!D13,'6-2 RD RD142'!D13,'6-3 RD RD141-241'!D13,'6-4 RD RD146-446'!D13,'7-1a RD MD5'!D13,'7-1b RD Palmdale-Fleet'!D13,'7-1c RD MD5 RD559'!D13,'7-2 RD RD551'!D13,'7-3 RD RD553'!D13,'7-4 RD RD555'!D13,'7-5 RD RD556'!D13,'7-6 RD RD557'!D13,'7-7 RD RD558'!D13,'8-1 SUR Saticoy'!D13))</f>
      </c>
      <c r="E12" s="16">
        <f>IF(SUM('5-1a RD MD3 Westchester'!E13,'5-1b RD MD3 Const'!E13,'5-1c RD Westchester-Fleet'!E13,'5-1d RD RD233-333-433'!E13,'5-2 RD RD339-539'!E13,'5-3 RD RD232A'!E13,'5-4 RD RD232A'!E13,'5-5 RD RD336'!E13,'6-1a RD MD4 Hollydale'!E13,'6-1b RD Hollydale-Fleet'!E13,'6-1c RD MD4 Const Permit'!E13,'6-1d RD MD4 Survey'!E13,'6-2 RD RD142'!E13,'6-3 RD RD141-241'!E13,'6-4 RD RD146-446'!E13,'7-1a RD MD5'!E13,'7-1b RD Palmdale-Fleet'!E13,'7-1c RD MD5 RD559'!E13,'7-2 RD RD551'!E13,'7-3 RD RD553'!E13,'7-4 RD RD555'!E13,'7-5 RD RD556'!E13,'7-6 RD RD557'!E13,'7-7 RD RD558'!E13,'8-1 SUR Saticoy'!E13)=0,"",SUM('5-1a RD MD3 Westchester'!E13,'5-1b RD MD3 Const'!E13,'5-1c RD Westchester-Fleet'!E13,'5-1d RD RD233-333-433'!E13,'5-2 RD RD339-539'!E13,'5-3 RD RD232A'!E13,'5-4 RD RD232A'!E13,'5-5 RD RD336'!E13,'6-1a RD MD4 Hollydale'!E13,'6-1b RD Hollydale-Fleet'!E13,'6-1c RD MD4 Const Permit'!E13,'6-1d RD MD4 Survey'!E13,'6-2 RD RD142'!E13,'6-3 RD RD141-241'!E13,'6-4 RD RD146-446'!E13,'7-1a RD MD5'!E13,'7-1b RD Palmdale-Fleet'!E13,'7-1c RD MD5 RD559'!E13,'7-2 RD RD551'!E13,'7-3 RD RD553'!E13,'7-4 RD RD555'!E13,'7-5 RD RD556'!E13,'7-6 RD RD557'!E13,'7-7 RD RD558'!E13,'8-1 SUR Saticoy'!E13))</f>
      </c>
      <c r="F12" s="16">
        <f>IF(SUM('5-1a RD MD3 Westchester'!F13,'5-1b RD MD3 Const'!F13,'5-1c RD Westchester-Fleet'!F13,'5-1d RD RD233-333-433'!F13,'5-2 RD RD339-539'!F13,'5-3 RD RD232A'!F13,'5-4 RD RD232A'!F13,'5-5 RD RD336'!F13,'6-1a RD MD4 Hollydale'!F13,'6-1b RD Hollydale-Fleet'!F13,'6-1c RD MD4 Const Permit'!F13,'6-1d RD MD4 Survey'!F13,'6-2 RD RD142'!F13,'6-3 RD RD141-241'!F13,'6-4 RD RD146-446'!F13,'7-1a RD MD5'!F13,'7-1b RD Palmdale-Fleet'!F13,'7-1c RD MD5 RD559'!F13,'7-2 RD RD551'!F13,'7-3 RD RD553'!F13,'7-4 RD RD555'!F13,'7-5 RD RD556'!F13,'7-6 RD RD557'!F13,'7-7 RD RD558'!F13,'8-1 SUR Saticoy'!F13)=0,"",SUM('5-1a RD MD3 Westchester'!F13,'5-1b RD MD3 Const'!F13,'5-1c RD Westchester-Fleet'!F13,'5-1d RD RD233-333-433'!F13,'5-2 RD RD339-539'!F13,'5-3 RD RD232A'!F13,'5-4 RD RD232A'!F13,'5-5 RD RD336'!F13,'6-1a RD MD4 Hollydale'!F13,'6-1b RD Hollydale-Fleet'!F13,'6-1c RD MD4 Const Permit'!F13,'6-1d RD MD4 Survey'!F13,'6-2 RD RD142'!F13,'6-3 RD RD141-241'!F13,'6-4 RD RD146-446'!F13,'7-1a RD MD5'!F13,'7-1b RD Palmdale-Fleet'!F13,'7-1c RD MD5 RD559'!F13,'7-2 RD RD551'!F13,'7-3 RD RD553'!F13,'7-4 RD RD555'!F13,'7-5 RD RD556'!F13,'7-6 RD RD557'!F13,'7-7 RD RD558'!F13,'8-1 SUR Saticoy'!F13))</f>
      </c>
      <c r="G12" s="16">
        <f>IF(SUM('5-1a RD MD3 Westchester'!G13,'5-1b RD MD3 Const'!G13,'5-1c RD Westchester-Fleet'!G13,'5-1d RD RD233-333-433'!G13,'5-2 RD RD339-539'!G13,'5-3 RD RD232A'!G13,'5-4 RD RD232A'!G13,'5-5 RD RD336'!G13,'6-1a RD MD4 Hollydale'!G13,'6-1b RD Hollydale-Fleet'!G13,'6-1c RD MD4 Const Permit'!G13,'6-1d RD MD4 Survey'!G13,'6-2 RD RD142'!G13,'6-3 RD RD141-241'!G13,'6-4 RD RD146-446'!G13,'7-1a RD MD5'!G13,'7-1b RD Palmdale-Fleet'!G13,'7-1c RD MD5 RD559'!G13,'7-2 RD RD551'!G13,'7-3 RD RD553'!G13,'7-4 RD RD555'!G13,'7-5 RD RD556'!G13,'7-6 RD RD557'!G13,'7-7 RD RD558'!G13,'8-1 SUR Saticoy'!G13)=0,"",SUM('5-1a RD MD3 Westchester'!G13,'5-1b RD MD3 Const'!G13,'5-1c RD Westchester-Fleet'!G13,'5-1d RD RD233-333-433'!G13,'5-2 RD RD339-539'!G13,'5-3 RD RD232A'!G13,'5-4 RD RD232A'!G13,'5-5 RD RD336'!G13,'6-1a RD MD4 Hollydale'!G13,'6-1b RD Hollydale-Fleet'!G13,'6-1c RD MD4 Const Permit'!G13,'6-1d RD MD4 Survey'!G13,'6-2 RD RD142'!G13,'6-3 RD RD141-241'!G13,'6-4 RD RD146-446'!G13,'7-1a RD MD5'!G13,'7-1b RD Palmdale-Fleet'!G13,'7-1c RD MD5 RD559'!G13,'7-2 RD RD551'!G13,'7-3 RD RD553'!G13,'7-4 RD RD555'!G13,'7-5 RD RD556'!G13,'7-6 RD RD557'!G13,'7-7 RD RD558'!G13,'8-1 SUR Saticoy'!G13))</f>
      </c>
      <c r="H12" s="16">
        <f>IF(SUM('5-1a RD MD3 Westchester'!H13,'5-1b RD MD3 Const'!H13,'5-1c RD Westchester-Fleet'!H13,'5-1d RD RD233-333-433'!H13,'5-2 RD RD339-539'!H13,'5-3 RD RD232A'!H13,'5-4 RD RD232A'!H13,'5-5 RD RD336'!H13,'6-1a RD MD4 Hollydale'!H13,'6-1b RD Hollydale-Fleet'!H13,'6-1c RD MD4 Const Permit'!H13,'6-1d RD MD4 Survey'!H13,'6-2 RD RD142'!H13,'6-3 RD RD141-241'!H13,'6-4 RD RD146-446'!H13,'7-1a RD MD5'!H13,'7-1b RD Palmdale-Fleet'!H13,'7-1c RD MD5 RD559'!H13,'7-2 RD RD551'!H13,'7-3 RD RD553'!H13,'7-4 RD RD555'!H13,'7-5 RD RD556'!H13,'7-6 RD RD557'!H13,'7-7 RD RD558'!H13,'8-1 SUR Saticoy'!H13)=0,"",SUM('5-1a RD MD3 Westchester'!H13,'5-1b RD MD3 Const'!H13,'5-1c RD Westchester-Fleet'!H13,'5-1d RD RD233-333-433'!H13,'5-2 RD RD339-539'!H13,'5-3 RD RD232A'!H13,'5-4 RD RD232A'!H13,'5-5 RD RD336'!H13,'6-1a RD MD4 Hollydale'!H13,'6-1b RD Hollydale-Fleet'!H13,'6-1c RD MD4 Const Permit'!H13,'6-1d RD MD4 Survey'!H13,'6-2 RD RD142'!H13,'6-3 RD RD141-241'!H13,'6-4 RD RD146-446'!H13,'7-1a RD MD5'!H13,'7-1b RD Palmdale-Fleet'!H13,'7-1c RD MD5 RD559'!H13,'7-2 RD RD551'!H13,'7-3 RD RD553'!H13,'7-4 RD RD555'!H13,'7-5 RD RD556'!H13,'7-6 RD RD557'!H13,'7-7 RD RD558'!H13,'8-1 SUR Saticoy'!H13))</f>
      </c>
      <c r="I12" s="16">
        <f t="shared" si="0"/>
        <v>0</v>
      </c>
      <c r="J12" s="16">
        <f t="shared" si="1"/>
        <v>0</v>
      </c>
      <c r="K12" s="18"/>
      <c r="L12" s="71"/>
      <c r="M12" s="19">
        <f t="shared" si="2"/>
        <v>0</v>
      </c>
      <c r="N12" s="3"/>
    </row>
    <row r="13" spans="1:14" s="2" customFormat="1" ht="13.5" customHeight="1">
      <c r="A13" s="15"/>
      <c r="B13" s="16">
        <f>IF(SUM('5-1a RD MD3 Westchester'!B14,'5-1b RD MD3 Const'!B14,'5-1c RD Westchester-Fleet'!B14,'5-1d RD RD233-333-433'!B14,'5-2 RD RD339-539'!B14,'5-3 RD RD232A'!B14,'5-4 RD RD232A'!B14,'5-5 RD RD336'!B14,'6-1a RD MD4 Hollydale'!B14,'6-1b RD Hollydale-Fleet'!B14,'6-1c RD MD4 Const Permit'!B14,'6-1d RD MD4 Survey'!B14,'6-2 RD RD142'!B14,'6-3 RD RD141-241'!B14,'6-4 RD RD146-446'!B14,'7-1a RD MD5'!B14,'7-1b RD Palmdale-Fleet'!B14,'7-1c RD MD5 RD559'!B14,'7-2 RD RD551'!B14,'7-3 RD RD553'!B14,'7-4 RD RD555'!B14,'7-5 RD RD556'!B14,'7-6 RD RD557'!B14,'7-7 RD RD558'!B14,'8-1 SUR Saticoy'!B14)=0,"",SUM('5-1a RD MD3 Westchester'!B14,'5-1b RD MD3 Const'!B14,'5-1c RD Westchester-Fleet'!B14,'5-1d RD RD233-333-433'!B14,'5-2 RD RD339-539'!B14,'5-3 RD RD232A'!B14,'5-4 RD RD232A'!B14,'5-5 RD RD336'!B14,'6-1a RD MD4 Hollydale'!B14,'6-1b RD Hollydale-Fleet'!B14,'6-1c RD MD4 Const Permit'!B14,'6-1d RD MD4 Survey'!B14,'6-2 RD RD142'!B14,'6-3 RD RD141-241'!B14,'6-4 RD RD146-446'!B14,'7-1a RD MD5'!B14,'7-1b RD Palmdale-Fleet'!B14,'7-1c RD MD5 RD559'!B14,'7-2 RD RD551'!B14,'7-3 RD RD553'!B14,'7-4 RD RD555'!B14,'7-5 RD RD556'!B14,'7-6 RD RD557'!B14,'7-7 RD RD558'!B14,'8-1 SUR Saticoy'!B14))</f>
      </c>
      <c r="C13" s="16">
        <f>IF(SUM('5-1a RD MD3 Westchester'!C14,'5-1b RD MD3 Const'!C14,'5-1c RD Westchester-Fleet'!C14,'5-1d RD RD233-333-433'!C14,'5-2 RD RD339-539'!C14,'5-3 RD RD232A'!C14,'5-4 RD RD232A'!C14,'5-5 RD RD336'!C14,'6-1a RD MD4 Hollydale'!C14,'6-1b RD Hollydale-Fleet'!C14,'6-1c RD MD4 Const Permit'!C14,'6-1d RD MD4 Survey'!C14,'6-2 RD RD142'!C14,'6-3 RD RD141-241'!C14,'6-4 RD RD146-446'!C14,'7-1a RD MD5'!C14,'7-1b RD Palmdale-Fleet'!C14,'7-1c RD MD5 RD559'!C14,'7-2 RD RD551'!C14,'7-3 RD RD553'!C14,'7-4 RD RD555'!C14,'7-5 RD RD556'!C14,'7-6 RD RD557'!C14,'7-7 RD RD558'!C14,'8-1 SUR Saticoy'!C14)=0,"",SUM('5-1a RD MD3 Westchester'!C14,'5-1b RD MD3 Const'!C14,'5-1c RD Westchester-Fleet'!C14,'5-1d RD RD233-333-433'!C14,'5-2 RD RD339-539'!C14,'5-3 RD RD232A'!C14,'5-4 RD RD232A'!C14,'5-5 RD RD336'!C14,'6-1a RD MD4 Hollydale'!C14,'6-1b RD Hollydale-Fleet'!C14,'6-1c RD MD4 Const Permit'!C14,'6-1d RD MD4 Survey'!C14,'6-2 RD RD142'!C14,'6-3 RD RD141-241'!C14,'6-4 RD RD146-446'!C14,'7-1a RD MD5'!C14,'7-1b RD Palmdale-Fleet'!C14,'7-1c RD MD5 RD559'!C14,'7-2 RD RD551'!C14,'7-3 RD RD553'!C14,'7-4 RD RD555'!C14,'7-5 RD RD556'!C14,'7-6 RD RD557'!C14,'7-7 RD RD558'!C14,'8-1 SUR Saticoy'!C14))</f>
      </c>
      <c r="D13" s="16">
        <f>IF(SUM('5-1a RD MD3 Westchester'!D14,'5-1b RD MD3 Const'!D14,'5-1c RD Westchester-Fleet'!D14,'5-1d RD RD233-333-433'!D14,'5-2 RD RD339-539'!D14,'5-3 RD RD232A'!D14,'5-4 RD RD232A'!D14,'5-5 RD RD336'!D14,'6-1a RD MD4 Hollydale'!D14,'6-1b RD Hollydale-Fleet'!D14,'6-1c RD MD4 Const Permit'!D14,'6-1d RD MD4 Survey'!D14,'6-2 RD RD142'!D14,'6-3 RD RD141-241'!D14,'6-4 RD RD146-446'!D14,'7-1a RD MD5'!D14,'7-1b RD Palmdale-Fleet'!D14,'7-1c RD MD5 RD559'!D14,'7-2 RD RD551'!D14,'7-3 RD RD553'!D14,'7-4 RD RD555'!D14,'7-5 RD RD556'!D14,'7-6 RD RD557'!D14,'7-7 RD RD558'!D14,'8-1 SUR Saticoy'!D14)=0,"",SUM('5-1a RD MD3 Westchester'!D14,'5-1b RD MD3 Const'!D14,'5-1c RD Westchester-Fleet'!D14,'5-1d RD RD233-333-433'!D14,'5-2 RD RD339-539'!D14,'5-3 RD RD232A'!D14,'5-4 RD RD232A'!D14,'5-5 RD RD336'!D14,'6-1a RD MD4 Hollydale'!D14,'6-1b RD Hollydale-Fleet'!D14,'6-1c RD MD4 Const Permit'!D14,'6-1d RD MD4 Survey'!D14,'6-2 RD RD142'!D14,'6-3 RD RD141-241'!D14,'6-4 RD RD146-446'!D14,'7-1a RD MD5'!D14,'7-1b RD Palmdale-Fleet'!D14,'7-1c RD MD5 RD559'!D14,'7-2 RD RD551'!D14,'7-3 RD RD553'!D14,'7-4 RD RD555'!D14,'7-5 RD RD556'!D14,'7-6 RD RD557'!D14,'7-7 RD RD558'!D14,'8-1 SUR Saticoy'!D14))</f>
      </c>
      <c r="E13" s="16">
        <f>IF(SUM('5-1a RD MD3 Westchester'!E14,'5-1b RD MD3 Const'!E14,'5-1c RD Westchester-Fleet'!E14,'5-1d RD RD233-333-433'!E14,'5-2 RD RD339-539'!E14,'5-3 RD RD232A'!E14,'5-4 RD RD232A'!E14,'5-5 RD RD336'!E14,'6-1a RD MD4 Hollydale'!E14,'6-1b RD Hollydale-Fleet'!E14,'6-1c RD MD4 Const Permit'!E14,'6-1d RD MD4 Survey'!E14,'6-2 RD RD142'!E14,'6-3 RD RD141-241'!E14,'6-4 RD RD146-446'!E14,'7-1a RD MD5'!E14,'7-1b RD Palmdale-Fleet'!E14,'7-1c RD MD5 RD559'!E14,'7-2 RD RD551'!E14,'7-3 RD RD553'!E14,'7-4 RD RD555'!E14,'7-5 RD RD556'!E14,'7-6 RD RD557'!E14,'7-7 RD RD558'!E14,'8-1 SUR Saticoy'!E14)=0,"",SUM('5-1a RD MD3 Westchester'!E14,'5-1b RD MD3 Const'!E14,'5-1c RD Westchester-Fleet'!E14,'5-1d RD RD233-333-433'!E14,'5-2 RD RD339-539'!E14,'5-3 RD RD232A'!E14,'5-4 RD RD232A'!E14,'5-5 RD RD336'!E14,'6-1a RD MD4 Hollydale'!E14,'6-1b RD Hollydale-Fleet'!E14,'6-1c RD MD4 Const Permit'!E14,'6-1d RD MD4 Survey'!E14,'6-2 RD RD142'!E14,'6-3 RD RD141-241'!E14,'6-4 RD RD146-446'!E14,'7-1a RD MD5'!E14,'7-1b RD Palmdale-Fleet'!E14,'7-1c RD MD5 RD559'!E14,'7-2 RD RD551'!E14,'7-3 RD RD553'!E14,'7-4 RD RD555'!E14,'7-5 RD RD556'!E14,'7-6 RD RD557'!E14,'7-7 RD RD558'!E14,'8-1 SUR Saticoy'!E14))</f>
      </c>
      <c r="F13" s="16">
        <f>IF(SUM('5-1a RD MD3 Westchester'!F14,'5-1b RD MD3 Const'!F14,'5-1c RD Westchester-Fleet'!F14,'5-1d RD RD233-333-433'!F14,'5-2 RD RD339-539'!F14,'5-3 RD RD232A'!F14,'5-4 RD RD232A'!F14,'5-5 RD RD336'!F14,'6-1a RD MD4 Hollydale'!F14,'6-1b RD Hollydale-Fleet'!F14,'6-1c RD MD4 Const Permit'!F14,'6-1d RD MD4 Survey'!F14,'6-2 RD RD142'!F14,'6-3 RD RD141-241'!F14,'6-4 RD RD146-446'!F14,'7-1a RD MD5'!F14,'7-1b RD Palmdale-Fleet'!F14,'7-1c RD MD5 RD559'!F14,'7-2 RD RD551'!F14,'7-3 RD RD553'!F14,'7-4 RD RD555'!F14,'7-5 RD RD556'!F14,'7-6 RD RD557'!F14,'7-7 RD RD558'!F14,'8-1 SUR Saticoy'!F14)=0,"",SUM('5-1a RD MD3 Westchester'!F14,'5-1b RD MD3 Const'!F14,'5-1c RD Westchester-Fleet'!F14,'5-1d RD RD233-333-433'!F14,'5-2 RD RD339-539'!F14,'5-3 RD RD232A'!F14,'5-4 RD RD232A'!F14,'5-5 RD RD336'!F14,'6-1a RD MD4 Hollydale'!F14,'6-1b RD Hollydale-Fleet'!F14,'6-1c RD MD4 Const Permit'!F14,'6-1d RD MD4 Survey'!F14,'6-2 RD RD142'!F14,'6-3 RD RD141-241'!F14,'6-4 RD RD146-446'!F14,'7-1a RD MD5'!F14,'7-1b RD Palmdale-Fleet'!F14,'7-1c RD MD5 RD559'!F14,'7-2 RD RD551'!F14,'7-3 RD RD553'!F14,'7-4 RD RD555'!F14,'7-5 RD RD556'!F14,'7-6 RD RD557'!F14,'7-7 RD RD558'!F14,'8-1 SUR Saticoy'!F14))</f>
      </c>
      <c r="G13" s="16">
        <f>IF(SUM('5-1a RD MD3 Westchester'!G14,'5-1b RD MD3 Const'!G14,'5-1c RD Westchester-Fleet'!G14,'5-1d RD RD233-333-433'!G14,'5-2 RD RD339-539'!G14,'5-3 RD RD232A'!G14,'5-4 RD RD232A'!G14,'5-5 RD RD336'!G14,'6-1a RD MD4 Hollydale'!G14,'6-1b RD Hollydale-Fleet'!G14,'6-1c RD MD4 Const Permit'!G14,'6-1d RD MD4 Survey'!G14,'6-2 RD RD142'!G14,'6-3 RD RD141-241'!G14,'6-4 RD RD146-446'!G14,'7-1a RD MD5'!G14,'7-1b RD Palmdale-Fleet'!G14,'7-1c RD MD5 RD559'!G14,'7-2 RD RD551'!G14,'7-3 RD RD553'!G14,'7-4 RD RD555'!G14,'7-5 RD RD556'!G14,'7-6 RD RD557'!G14,'7-7 RD RD558'!G14,'8-1 SUR Saticoy'!G14)=0,"",SUM('5-1a RD MD3 Westchester'!G14,'5-1b RD MD3 Const'!G14,'5-1c RD Westchester-Fleet'!G14,'5-1d RD RD233-333-433'!G14,'5-2 RD RD339-539'!G14,'5-3 RD RD232A'!G14,'5-4 RD RD232A'!G14,'5-5 RD RD336'!G14,'6-1a RD MD4 Hollydale'!G14,'6-1b RD Hollydale-Fleet'!G14,'6-1c RD MD4 Const Permit'!G14,'6-1d RD MD4 Survey'!G14,'6-2 RD RD142'!G14,'6-3 RD RD141-241'!G14,'6-4 RD RD146-446'!G14,'7-1a RD MD5'!G14,'7-1b RD Palmdale-Fleet'!G14,'7-1c RD MD5 RD559'!G14,'7-2 RD RD551'!G14,'7-3 RD RD553'!G14,'7-4 RD RD555'!G14,'7-5 RD RD556'!G14,'7-6 RD RD557'!G14,'7-7 RD RD558'!G14,'8-1 SUR Saticoy'!G14))</f>
      </c>
      <c r="H13" s="16">
        <f>IF(SUM('5-1a RD MD3 Westchester'!H14,'5-1b RD MD3 Const'!H14,'5-1c RD Westchester-Fleet'!H14,'5-1d RD RD233-333-433'!H14,'5-2 RD RD339-539'!H14,'5-3 RD RD232A'!H14,'5-4 RD RD232A'!H14,'5-5 RD RD336'!H14,'6-1a RD MD4 Hollydale'!H14,'6-1b RD Hollydale-Fleet'!H14,'6-1c RD MD4 Const Permit'!H14,'6-1d RD MD4 Survey'!H14,'6-2 RD RD142'!H14,'6-3 RD RD141-241'!H14,'6-4 RD RD146-446'!H14,'7-1a RD MD5'!H14,'7-1b RD Palmdale-Fleet'!H14,'7-1c RD MD5 RD559'!H14,'7-2 RD RD551'!H14,'7-3 RD RD553'!H14,'7-4 RD RD555'!H14,'7-5 RD RD556'!H14,'7-6 RD RD557'!H14,'7-7 RD RD558'!H14,'8-1 SUR Saticoy'!H14)=0,"",SUM('5-1a RD MD3 Westchester'!H14,'5-1b RD MD3 Const'!H14,'5-1c RD Westchester-Fleet'!H14,'5-1d RD RD233-333-433'!H14,'5-2 RD RD339-539'!H14,'5-3 RD RD232A'!H14,'5-4 RD RD232A'!H14,'5-5 RD RD336'!H14,'6-1a RD MD4 Hollydale'!H14,'6-1b RD Hollydale-Fleet'!H14,'6-1c RD MD4 Const Permit'!H14,'6-1d RD MD4 Survey'!H14,'6-2 RD RD142'!H14,'6-3 RD RD141-241'!H14,'6-4 RD RD146-446'!H14,'7-1a RD MD5'!H14,'7-1b RD Palmdale-Fleet'!H14,'7-1c RD MD5 RD559'!H14,'7-2 RD RD551'!H14,'7-3 RD RD553'!H14,'7-4 RD RD555'!H14,'7-5 RD RD556'!H14,'7-6 RD RD557'!H14,'7-7 RD RD558'!H14,'8-1 SUR Saticoy'!H14))</f>
      </c>
      <c r="I13" s="16">
        <f t="shared" si="0"/>
        <v>0</v>
      </c>
      <c r="J13" s="16">
        <f t="shared" si="1"/>
        <v>0</v>
      </c>
      <c r="K13" s="18"/>
      <c r="L13" s="71"/>
      <c r="M13" s="19">
        <f t="shared" si="2"/>
        <v>0</v>
      </c>
      <c r="N13" s="3"/>
    </row>
    <row r="14" spans="1:14" s="2" customFormat="1" ht="13.5" customHeight="1">
      <c r="A14" s="15"/>
      <c r="B14" s="16">
        <f>IF(SUM('5-1a RD MD3 Westchester'!B15,'5-1b RD MD3 Const'!B15,'5-1c RD Westchester-Fleet'!B15,'5-1d RD RD233-333-433'!B15,'5-2 RD RD339-539'!B15,'5-3 RD RD232A'!B15,'5-4 RD RD232A'!B15,'5-5 RD RD336'!B15,'6-1a RD MD4 Hollydale'!B15,'6-1b RD Hollydale-Fleet'!B15,'6-1c RD MD4 Const Permit'!B15,'6-1d RD MD4 Survey'!B15,'6-2 RD RD142'!B15,'6-3 RD RD141-241'!B15,'6-4 RD RD146-446'!B15,'7-1a RD MD5'!B15,'7-1b RD Palmdale-Fleet'!B15,'7-1c RD MD5 RD559'!B15,'7-2 RD RD551'!B15,'7-3 RD RD553'!B15,'7-4 RD RD555'!B15,'7-5 RD RD556'!B15,'7-6 RD RD557'!B15,'7-7 RD RD558'!B15,'8-1 SUR Saticoy'!B15)=0,"",SUM('5-1a RD MD3 Westchester'!B15,'5-1b RD MD3 Const'!B15,'5-1c RD Westchester-Fleet'!B15,'5-1d RD RD233-333-433'!B15,'5-2 RD RD339-539'!B15,'5-3 RD RD232A'!B15,'5-4 RD RD232A'!B15,'5-5 RD RD336'!B15,'6-1a RD MD4 Hollydale'!B15,'6-1b RD Hollydale-Fleet'!B15,'6-1c RD MD4 Const Permit'!B15,'6-1d RD MD4 Survey'!B15,'6-2 RD RD142'!B15,'6-3 RD RD141-241'!B15,'6-4 RD RD146-446'!B15,'7-1a RD MD5'!B15,'7-1b RD Palmdale-Fleet'!B15,'7-1c RD MD5 RD559'!B15,'7-2 RD RD551'!B15,'7-3 RD RD553'!B15,'7-4 RD RD555'!B15,'7-5 RD RD556'!B15,'7-6 RD RD557'!B15,'7-7 RD RD558'!B15,'8-1 SUR Saticoy'!B15))</f>
      </c>
      <c r="C14" s="16">
        <f>IF(SUM('5-1a RD MD3 Westchester'!C15,'5-1b RD MD3 Const'!C15,'5-1c RD Westchester-Fleet'!C15,'5-1d RD RD233-333-433'!C15,'5-2 RD RD339-539'!C15,'5-3 RD RD232A'!C15,'5-4 RD RD232A'!C15,'5-5 RD RD336'!C15,'6-1a RD MD4 Hollydale'!C15,'6-1b RD Hollydale-Fleet'!C15,'6-1c RD MD4 Const Permit'!C15,'6-1d RD MD4 Survey'!C15,'6-2 RD RD142'!C15,'6-3 RD RD141-241'!C15,'6-4 RD RD146-446'!C15,'7-1a RD MD5'!C15,'7-1b RD Palmdale-Fleet'!C15,'7-1c RD MD5 RD559'!C15,'7-2 RD RD551'!C15,'7-3 RD RD553'!C15,'7-4 RD RD555'!C15,'7-5 RD RD556'!C15,'7-6 RD RD557'!C15,'7-7 RD RD558'!C15,'8-1 SUR Saticoy'!C15)=0,"",SUM('5-1a RD MD3 Westchester'!C15,'5-1b RD MD3 Const'!C15,'5-1c RD Westchester-Fleet'!C15,'5-1d RD RD233-333-433'!C15,'5-2 RD RD339-539'!C15,'5-3 RD RD232A'!C15,'5-4 RD RD232A'!C15,'5-5 RD RD336'!C15,'6-1a RD MD4 Hollydale'!C15,'6-1b RD Hollydale-Fleet'!C15,'6-1c RD MD4 Const Permit'!C15,'6-1d RD MD4 Survey'!C15,'6-2 RD RD142'!C15,'6-3 RD RD141-241'!C15,'6-4 RD RD146-446'!C15,'7-1a RD MD5'!C15,'7-1b RD Palmdale-Fleet'!C15,'7-1c RD MD5 RD559'!C15,'7-2 RD RD551'!C15,'7-3 RD RD553'!C15,'7-4 RD RD555'!C15,'7-5 RD RD556'!C15,'7-6 RD RD557'!C15,'7-7 RD RD558'!C15,'8-1 SUR Saticoy'!C15))</f>
      </c>
      <c r="D14" s="16">
        <f>IF(SUM('5-1a RD MD3 Westchester'!D15,'5-1b RD MD3 Const'!D15,'5-1c RD Westchester-Fleet'!D15,'5-1d RD RD233-333-433'!D15,'5-2 RD RD339-539'!D15,'5-3 RD RD232A'!D15,'5-4 RD RD232A'!D15,'5-5 RD RD336'!D15,'6-1a RD MD4 Hollydale'!D15,'6-1b RD Hollydale-Fleet'!D15,'6-1c RD MD4 Const Permit'!D15,'6-1d RD MD4 Survey'!D15,'6-2 RD RD142'!D15,'6-3 RD RD141-241'!D15,'6-4 RD RD146-446'!D15,'7-1a RD MD5'!D15,'7-1b RD Palmdale-Fleet'!D15,'7-1c RD MD5 RD559'!D15,'7-2 RD RD551'!D15,'7-3 RD RD553'!D15,'7-4 RD RD555'!D15,'7-5 RD RD556'!D15,'7-6 RD RD557'!D15,'7-7 RD RD558'!D15,'8-1 SUR Saticoy'!D15)=0,"",SUM('5-1a RD MD3 Westchester'!D15,'5-1b RD MD3 Const'!D15,'5-1c RD Westchester-Fleet'!D15,'5-1d RD RD233-333-433'!D15,'5-2 RD RD339-539'!D15,'5-3 RD RD232A'!D15,'5-4 RD RD232A'!D15,'5-5 RD RD336'!D15,'6-1a RD MD4 Hollydale'!D15,'6-1b RD Hollydale-Fleet'!D15,'6-1c RD MD4 Const Permit'!D15,'6-1d RD MD4 Survey'!D15,'6-2 RD RD142'!D15,'6-3 RD RD141-241'!D15,'6-4 RD RD146-446'!D15,'7-1a RD MD5'!D15,'7-1b RD Palmdale-Fleet'!D15,'7-1c RD MD5 RD559'!D15,'7-2 RD RD551'!D15,'7-3 RD RD553'!D15,'7-4 RD RD555'!D15,'7-5 RD RD556'!D15,'7-6 RD RD557'!D15,'7-7 RD RD558'!D15,'8-1 SUR Saticoy'!D15))</f>
      </c>
      <c r="E14" s="16">
        <f>IF(SUM('5-1a RD MD3 Westchester'!E15,'5-1b RD MD3 Const'!E15,'5-1c RD Westchester-Fleet'!E15,'5-1d RD RD233-333-433'!E15,'5-2 RD RD339-539'!E15,'5-3 RD RD232A'!E15,'5-4 RD RD232A'!E15,'5-5 RD RD336'!E15,'6-1a RD MD4 Hollydale'!E15,'6-1b RD Hollydale-Fleet'!E15,'6-1c RD MD4 Const Permit'!E15,'6-1d RD MD4 Survey'!E15,'6-2 RD RD142'!E15,'6-3 RD RD141-241'!E15,'6-4 RD RD146-446'!E15,'7-1a RD MD5'!E15,'7-1b RD Palmdale-Fleet'!E15,'7-1c RD MD5 RD559'!E15,'7-2 RD RD551'!E15,'7-3 RD RD553'!E15,'7-4 RD RD555'!E15,'7-5 RD RD556'!E15,'7-6 RD RD557'!E15,'7-7 RD RD558'!E15,'8-1 SUR Saticoy'!E15)=0,"",SUM('5-1a RD MD3 Westchester'!E15,'5-1b RD MD3 Const'!E15,'5-1c RD Westchester-Fleet'!E15,'5-1d RD RD233-333-433'!E15,'5-2 RD RD339-539'!E15,'5-3 RD RD232A'!E15,'5-4 RD RD232A'!E15,'5-5 RD RD336'!E15,'6-1a RD MD4 Hollydale'!E15,'6-1b RD Hollydale-Fleet'!E15,'6-1c RD MD4 Const Permit'!E15,'6-1d RD MD4 Survey'!E15,'6-2 RD RD142'!E15,'6-3 RD RD141-241'!E15,'6-4 RD RD146-446'!E15,'7-1a RD MD5'!E15,'7-1b RD Palmdale-Fleet'!E15,'7-1c RD MD5 RD559'!E15,'7-2 RD RD551'!E15,'7-3 RD RD553'!E15,'7-4 RD RD555'!E15,'7-5 RD RD556'!E15,'7-6 RD RD557'!E15,'7-7 RD RD558'!E15,'8-1 SUR Saticoy'!E15))</f>
      </c>
      <c r="F14" s="16">
        <f>IF(SUM('5-1a RD MD3 Westchester'!F15,'5-1b RD MD3 Const'!F15,'5-1c RD Westchester-Fleet'!F15,'5-1d RD RD233-333-433'!F15,'5-2 RD RD339-539'!F15,'5-3 RD RD232A'!F15,'5-4 RD RD232A'!F15,'5-5 RD RD336'!F15,'6-1a RD MD4 Hollydale'!F15,'6-1b RD Hollydale-Fleet'!F15,'6-1c RD MD4 Const Permit'!F15,'6-1d RD MD4 Survey'!F15,'6-2 RD RD142'!F15,'6-3 RD RD141-241'!F15,'6-4 RD RD146-446'!F15,'7-1a RD MD5'!F15,'7-1b RD Palmdale-Fleet'!F15,'7-1c RD MD5 RD559'!F15,'7-2 RD RD551'!F15,'7-3 RD RD553'!F15,'7-4 RD RD555'!F15,'7-5 RD RD556'!F15,'7-6 RD RD557'!F15,'7-7 RD RD558'!F15,'8-1 SUR Saticoy'!F15)=0,"",SUM('5-1a RD MD3 Westchester'!F15,'5-1b RD MD3 Const'!F15,'5-1c RD Westchester-Fleet'!F15,'5-1d RD RD233-333-433'!F15,'5-2 RD RD339-539'!F15,'5-3 RD RD232A'!F15,'5-4 RD RD232A'!F15,'5-5 RD RD336'!F15,'6-1a RD MD4 Hollydale'!F15,'6-1b RD Hollydale-Fleet'!F15,'6-1c RD MD4 Const Permit'!F15,'6-1d RD MD4 Survey'!F15,'6-2 RD RD142'!F15,'6-3 RD RD141-241'!F15,'6-4 RD RD146-446'!F15,'7-1a RD MD5'!F15,'7-1b RD Palmdale-Fleet'!F15,'7-1c RD MD5 RD559'!F15,'7-2 RD RD551'!F15,'7-3 RD RD553'!F15,'7-4 RD RD555'!F15,'7-5 RD RD556'!F15,'7-6 RD RD557'!F15,'7-7 RD RD558'!F15,'8-1 SUR Saticoy'!F15))</f>
      </c>
      <c r="G14" s="16">
        <f>IF(SUM('5-1a RD MD3 Westchester'!G15,'5-1b RD MD3 Const'!G15,'5-1c RD Westchester-Fleet'!G15,'5-1d RD RD233-333-433'!G15,'5-2 RD RD339-539'!G15,'5-3 RD RD232A'!G15,'5-4 RD RD232A'!G15,'5-5 RD RD336'!G15,'6-1a RD MD4 Hollydale'!G15,'6-1b RD Hollydale-Fleet'!G15,'6-1c RD MD4 Const Permit'!G15,'6-1d RD MD4 Survey'!G15,'6-2 RD RD142'!G15,'6-3 RD RD141-241'!G15,'6-4 RD RD146-446'!G15,'7-1a RD MD5'!G15,'7-1b RD Palmdale-Fleet'!G15,'7-1c RD MD5 RD559'!G15,'7-2 RD RD551'!G15,'7-3 RD RD553'!G15,'7-4 RD RD555'!G15,'7-5 RD RD556'!G15,'7-6 RD RD557'!G15,'7-7 RD RD558'!G15,'8-1 SUR Saticoy'!G15)=0,"",SUM('5-1a RD MD3 Westchester'!G15,'5-1b RD MD3 Const'!G15,'5-1c RD Westchester-Fleet'!G15,'5-1d RD RD233-333-433'!G15,'5-2 RD RD339-539'!G15,'5-3 RD RD232A'!G15,'5-4 RD RD232A'!G15,'5-5 RD RD336'!G15,'6-1a RD MD4 Hollydale'!G15,'6-1b RD Hollydale-Fleet'!G15,'6-1c RD MD4 Const Permit'!G15,'6-1d RD MD4 Survey'!G15,'6-2 RD RD142'!G15,'6-3 RD RD141-241'!G15,'6-4 RD RD146-446'!G15,'7-1a RD MD5'!G15,'7-1b RD Palmdale-Fleet'!G15,'7-1c RD MD5 RD559'!G15,'7-2 RD RD551'!G15,'7-3 RD RD553'!G15,'7-4 RD RD555'!G15,'7-5 RD RD556'!G15,'7-6 RD RD557'!G15,'7-7 RD RD558'!G15,'8-1 SUR Saticoy'!G15))</f>
      </c>
      <c r="H14" s="16">
        <f>IF(SUM('5-1a RD MD3 Westchester'!H15,'5-1b RD MD3 Const'!H15,'5-1c RD Westchester-Fleet'!H15,'5-1d RD RD233-333-433'!H15,'5-2 RD RD339-539'!H15,'5-3 RD RD232A'!H15,'5-4 RD RD232A'!H15,'5-5 RD RD336'!H15,'6-1a RD MD4 Hollydale'!H15,'6-1b RD Hollydale-Fleet'!H15,'6-1c RD MD4 Const Permit'!H15,'6-1d RD MD4 Survey'!H15,'6-2 RD RD142'!H15,'6-3 RD RD141-241'!H15,'6-4 RD RD146-446'!H15,'7-1a RD MD5'!H15,'7-1b RD Palmdale-Fleet'!H15,'7-1c RD MD5 RD559'!H15,'7-2 RD RD551'!H15,'7-3 RD RD553'!H15,'7-4 RD RD555'!H15,'7-5 RD RD556'!H15,'7-6 RD RD557'!H15,'7-7 RD RD558'!H15,'8-1 SUR Saticoy'!H15)=0,"",SUM('5-1a RD MD3 Westchester'!H15,'5-1b RD MD3 Const'!H15,'5-1c RD Westchester-Fleet'!H15,'5-1d RD RD233-333-433'!H15,'5-2 RD RD339-539'!H15,'5-3 RD RD232A'!H15,'5-4 RD RD232A'!H15,'5-5 RD RD336'!H15,'6-1a RD MD4 Hollydale'!H15,'6-1b RD Hollydale-Fleet'!H15,'6-1c RD MD4 Const Permit'!H15,'6-1d RD MD4 Survey'!H15,'6-2 RD RD142'!H15,'6-3 RD RD141-241'!H15,'6-4 RD RD146-446'!H15,'7-1a RD MD5'!H15,'7-1b RD Palmdale-Fleet'!H15,'7-1c RD MD5 RD559'!H15,'7-2 RD RD551'!H15,'7-3 RD RD553'!H15,'7-4 RD RD555'!H15,'7-5 RD RD556'!H15,'7-6 RD RD557'!H15,'7-7 RD RD558'!H15,'8-1 SUR Saticoy'!H15))</f>
      </c>
      <c r="I14" s="16">
        <f t="shared" si="0"/>
        <v>0</v>
      </c>
      <c r="J14" s="16">
        <f t="shared" si="1"/>
        <v>0</v>
      </c>
      <c r="K14" s="18"/>
      <c r="L14" s="71"/>
      <c r="M14" s="19">
        <f t="shared" si="2"/>
        <v>0</v>
      </c>
      <c r="N14" s="3"/>
    </row>
    <row r="15" spans="1:14" s="2" customFormat="1" ht="13.5" customHeight="1">
      <c r="A15" s="15"/>
      <c r="B15" s="16">
        <f>IF(SUM('5-1a RD MD3 Westchester'!B16,'5-1b RD MD3 Const'!B16,'5-1c RD Westchester-Fleet'!B16,'5-1d RD RD233-333-433'!B16,'5-2 RD RD339-539'!B16,'5-3 RD RD232A'!B16,'5-4 RD RD232A'!B16,'5-5 RD RD336'!B16,'6-1a RD MD4 Hollydale'!B16,'6-1b RD Hollydale-Fleet'!B16,'6-1c RD MD4 Const Permit'!B16,'6-1d RD MD4 Survey'!B16,'6-2 RD RD142'!B16,'6-3 RD RD141-241'!B16,'6-4 RD RD146-446'!B16,'7-1a RD MD5'!B16,'7-1b RD Palmdale-Fleet'!B16,'7-1c RD MD5 RD559'!B16,'7-2 RD RD551'!B16,'7-3 RD RD553'!B16,'7-4 RD RD555'!B16,'7-5 RD RD556'!B16,'7-6 RD RD557'!B16,'7-7 RD RD558'!B16,'8-1 SUR Saticoy'!B16)=0,"",SUM('5-1a RD MD3 Westchester'!B16,'5-1b RD MD3 Const'!B16,'5-1c RD Westchester-Fleet'!B16,'5-1d RD RD233-333-433'!B16,'5-2 RD RD339-539'!B16,'5-3 RD RD232A'!B16,'5-4 RD RD232A'!B16,'5-5 RD RD336'!B16,'6-1a RD MD4 Hollydale'!B16,'6-1b RD Hollydale-Fleet'!B16,'6-1c RD MD4 Const Permit'!B16,'6-1d RD MD4 Survey'!B16,'6-2 RD RD142'!B16,'6-3 RD RD141-241'!B16,'6-4 RD RD146-446'!B16,'7-1a RD MD5'!B16,'7-1b RD Palmdale-Fleet'!B16,'7-1c RD MD5 RD559'!B16,'7-2 RD RD551'!B16,'7-3 RD RD553'!B16,'7-4 RD RD555'!B16,'7-5 RD RD556'!B16,'7-6 RD RD557'!B16,'7-7 RD RD558'!B16,'8-1 SUR Saticoy'!B16))</f>
      </c>
      <c r="C15" s="16">
        <f>IF(SUM('5-1a RD MD3 Westchester'!C16,'5-1b RD MD3 Const'!C16,'5-1c RD Westchester-Fleet'!C16,'5-1d RD RD233-333-433'!C16,'5-2 RD RD339-539'!C16,'5-3 RD RD232A'!C16,'5-4 RD RD232A'!C16,'5-5 RD RD336'!C16,'6-1a RD MD4 Hollydale'!C16,'6-1b RD Hollydale-Fleet'!C16,'6-1c RD MD4 Const Permit'!C16,'6-1d RD MD4 Survey'!C16,'6-2 RD RD142'!C16,'6-3 RD RD141-241'!C16,'6-4 RD RD146-446'!C16,'7-1a RD MD5'!C16,'7-1b RD Palmdale-Fleet'!C16,'7-1c RD MD5 RD559'!C16,'7-2 RD RD551'!C16,'7-3 RD RD553'!C16,'7-4 RD RD555'!C16,'7-5 RD RD556'!C16,'7-6 RD RD557'!C16,'7-7 RD RD558'!C16,'8-1 SUR Saticoy'!C16)=0,"",SUM('5-1a RD MD3 Westchester'!C16,'5-1b RD MD3 Const'!C16,'5-1c RD Westchester-Fleet'!C16,'5-1d RD RD233-333-433'!C16,'5-2 RD RD339-539'!C16,'5-3 RD RD232A'!C16,'5-4 RD RD232A'!C16,'5-5 RD RD336'!C16,'6-1a RD MD4 Hollydale'!C16,'6-1b RD Hollydale-Fleet'!C16,'6-1c RD MD4 Const Permit'!C16,'6-1d RD MD4 Survey'!C16,'6-2 RD RD142'!C16,'6-3 RD RD141-241'!C16,'6-4 RD RD146-446'!C16,'7-1a RD MD5'!C16,'7-1b RD Palmdale-Fleet'!C16,'7-1c RD MD5 RD559'!C16,'7-2 RD RD551'!C16,'7-3 RD RD553'!C16,'7-4 RD RD555'!C16,'7-5 RD RD556'!C16,'7-6 RD RD557'!C16,'7-7 RD RD558'!C16,'8-1 SUR Saticoy'!C16))</f>
      </c>
      <c r="D15" s="16">
        <f>IF(SUM('5-1a RD MD3 Westchester'!D16,'5-1b RD MD3 Const'!D16,'5-1c RD Westchester-Fleet'!D16,'5-1d RD RD233-333-433'!D16,'5-2 RD RD339-539'!D16,'5-3 RD RD232A'!D16,'5-4 RD RD232A'!D16,'5-5 RD RD336'!D16,'6-1a RD MD4 Hollydale'!D16,'6-1b RD Hollydale-Fleet'!D16,'6-1c RD MD4 Const Permit'!D16,'6-1d RD MD4 Survey'!D16,'6-2 RD RD142'!D16,'6-3 RD RD141-241'!D16,'6-4 RD RD146-446'!D16,'7-1a RD MD5'!D16,'7-1b RD Palmdale-Fleet'!D16,'7-1c RD MD5 RD559'!D16,'7-2 RD RD551'!D16,'7-3 RD RD553'!D16,'7-4 RD RD555'!D16,'7-5 RD RD556'!D16,'7-6 RD RD557'!D16,'7-7 RD RD558'!D16,'8-1 SUR Saticoy'!D16)=0,"",SUM('5-1a RD MD3 Westchester'!D16,'5-1b RD MD3 Const'!D16,'5-1c RD Westchester-Fleet'!D16,'5-1d RD RD233-333-433'!D16,'5-2 RD RD339-539'!D16,'5-3 RD RD232A'!D16,'5-4 RD RD232A'!D16,'5-5 RD RD336'!D16,'6-1a RD MD4 Hollydale'!D16,'6-1b RD Hollydale-Fleet'!D16,'6-1c RD MD4 Const Permit'!D16,'6-1d RD MD4 Survey'!D16,'6-2 RD RD142'!D16,'6-3 RD RD141-241'!D16,'6-4 RD RD146-446'!D16,'7-1a RD MD5'!D16,'7-1b RD Palmdale-Fleet'!D16,'7-1c RD MD5 RD559'!D16,'7-2 RD RD551'!D16,'7-3 RD RD553'!D16,'7-4 RD RD555'!D16,'7-5 RD RD556'!D16,'7-6 RD RD557'!D16,'7-7 RD RD558'!D16,'8-1 SUR Saticoy'!D16))</f>
      </c>
      <c r="E15" s="16">
        <f>IF(SUM('5-1a RD MD3 Westchester'!E16,'5-1b RD MD3 Const'!E16,'5-1c RD Westchester-Fleet'!E16,'5-1d RD RD233-333-433'!E16,'5-2 RD RD339-539'!E16,'5-3 RD RD232A'!E16,'5-4 RD RD232A'!E16,'5-5 RD RD336'!E16,'6-1a RD MD4 Hollydale'!E16,'6-1b RD Hollydale-Fleet'!E16,'6-1c RD MD4 Const Permit'!E16,'6-1d RD MD4 Survey'!E16,'6-2 RD RD142'!E16,'6-3 RD RD141-241'!E16,'6-4 RD RD146-446'!E16,'7-1a RD MD5'!E16,'7-1b RD Palmdale-Fleet'!E16,'7-1c RD MD5 RD559'!E16,'7-2 RD RD551'!E16,'7-3 RD RD553'!E16,'7-4 RD RD555'!E16,'7-5 RD RD556'!E16,'7-6 RD RD557'!E16,'7-7 RD RD558'!E16,'8-1 SUR Saticoy'!E16)=0,"",SUM('5-1a RD MD3 Westchester'!E16,'5-1b RD MD3 Const'!E16,'5-1c RD Westchester-Fleet'!E16,'5-1d RD RD233-333-433'!E16,'5-2 RD RD339-539'!E16,'5-3 RD RD232A'!E16,'5-4 RD RD232A'!E16,'5-5 RD RD336'!E16,'6-1a RD MD4 Hollydale'!E16,'6-1b RD Hollydale-Fleet'!E16,'6-1c RD MD4 Const Permit'!E16,'6-1d RD MD4 Survey'!E16,'6-2 RD RD142'!E16,'6-3 RD RD141-241'!E16,'6-4 RD RD146-446'!E16,'7-1a RD MD5'!E16,'7-1b RD Palmdale-Fleet'!E16,'7-1c RD MD5 RD559'!E16,'7-2 RD RD551'!E16,'7-3 RD RD553'!E16,'7-4 RD RD555'!E16,'7-5 RD RD556'!E16,'7-6 RD RD557'!E16,'7-7 RD RD558'!E16,'8-1 SUR Saticoy'!E16))</f>
      </c>
      <c r="F15" s="16">
        <f>IF(SUM('5-1a RD MD3 Westchester'!F16,'5-1b RD MD3 Const'!F16,'5-1c RD Westchester-Fleet'!F16,'5-1d RD RD233-333-433'!F16,'5-2 RD RD339-539'!F16,'5-3 RD RD232A'!F16,'5-4 RD RD232A'!F16,'5-5 RD RD336'!F16,'6-1a RD MD4 Hollydale'!F16,'6-1b RD Hollydale-Fleet'!F16,'6-1c RD MD4 Const Permit'!F16,'6-1d RD MD4 Survey'!F16,'6-2 RD RD142'!F16,'6-3 RD RD141-241'!F16,'6-4 RD RD146-446'!F16,'7-1a RD MD5'!F16,'7-1b RD Palmdale-Fleet'!F16,'7-1c RD MD5 RD559'!F16,'7-2 RD RD551'!F16,'7-3 RD RD553'!F16,'7-4 RD RD555'!F16,'7-5 RD RD556'!F16,'7-6 RD RD557'!F16,'7-7 RD RD558'!F16,'8-1 SUR Saticoy'!F16)=0,"",SUM('5-1a RD MD3 Westchester'!F16,'5-1b RD MD3 Const'!F16,'5-1c RD Westchester-Fleet'!F16,'5-1d RD RD233-333-433'!F16,'5-2 RD RD339-539'!F16,'5-3 RD RD232A'!F16,'5-4 RD RD232A'!F16,'5-5 RD RD336'!F16,'6-1a RD MD4 Hollydale'!F16,'6-1b RD Hollydale-Fleet'!F16,'6-1c RD MD4 Const Permit'!F16,'6-1d RD MD4 Survey'!F16,'6-2 RD RD142'!F16,'6-3 RD RD141-241'!F16,'6-4 RD RD146-446'!F16,'7-1a RD MD5'!F16,'7-1b RD Palmdale-Fleet'!F16,'7-1c RD MD5 RD559'!F16,'7-2 RD RD551'!F16,'7-3 RD RD553'!F16,'7-4 RD RD555'!F16,'7-5 RD RD556'!F16,'7-6 RD RD557'!F16,'7-7 RD RD558'!F16,'8-1 SUR Saticoy'!F16))</f>
      </c>
      <c r="G15" s="16">
        <f>IF(SUM('5-1a RD MD3 Westchester'!G16,'5-1b RD MD3 Const'!G16,'5-1c RD Westchester-Fleet'!G16,'5-1d RD RD233-333-433'!G16,'5-2 RD RD339-539'!G16,'5-3 RD RD232A'!G16,'5-4 RD RD232A'!G16,'5-5 RD RD336'!G16,'6-1a RD MD4 Hollydale'!G16,'6-1b RD Hollydale-Fleet'!G16,'6-1c RD MD4 Const Permit'!G16,'6-1d RD MD4 Survey'!G16,'6-2 RD RD142'!G16,'6-3 RD RD141-241'!G16,'6-4 RD RD146-446'!G16,'7-1a RD MD5'!G16,'7-1b RD Palmdale-Fleet'!G16,'7-1c RD MD5 RD559'!G16,'7-2 RD RD551'!G16,'7-3 RD RD553'!G16,'7-4 RD RD555'!G16,'7-5 RD RD556'!G16,'7-6 RD RD557'!G16,'7-7 RD RD558'!G16,'8-1 SUR Saticoy'!G16)=0,"",SUM('5-1a RD MD3 Westchester'!G16,'5-1b RD MD3 Const'!G16,'5-1c RD Westchester-Fleet'!G16,'5-1d RD RD233-333-433'!G16,'5-2 RD RD339-539'!G16,'5-3 RD RD232A'!G16,'5-4 RD RD232A'!G16,'5-5 RD RD336'!G16,'6-1a RD MD4 Hollydale'!G16,'6-1b RD Hollydale-Fleet'!G16,'6-1c RD MD4 Const Permit'!G16,'6-1d RD MD4 Survey'!G16,'6-2 RD RD142'!G16,'6-3 RD RD141-241'!G16,'6-4 RD RD146-446'!G16,'7-1a RD MD5'!G16,'7-1b RD Palmdale-Fleet'!G16,'7-1c RD MD5 RD559'!G16,'7-2 RD RD551'!G16,'7-3 RD RD553'!G16,'7-4 RD RD555'!G16,'7-5 RD RD556'!G16,'7-6 RD RD557'!G16,'7-7 RD RD558'!G16,'8-1 SUR Saticoy'!G16))</f>
      </c>
      <c r="H15" s="16">
        <f>IF(SUM('5-1a RD MD3 Westchester'!H16,'5-1b RD MD3 Const'!H16,'5-1c RD Westchester-Fleet'!H16,'5-1d RD RD233-333-433'!H16,'5-2 RD RD339-539'!H16,'5-3 RD RD232A'!H16,'5-4 RD RD232A'!H16,'5-5 RD RD336'!H16,'6-1a RD MD4 Hollydale'!H16,'6-1b RD Hollydale-Fleet'!H16,'6-1c RD MD4 Const Permit'!H16,'6-1d RD MD4 Survey'!H16,'6-2 RD RD142'!H16,'6-3 RD RD141-241'!H16,'6-4 RD RD146-446'!H16,'7-1a RD MD5'!H16,'7-1b RD Palmdale-Fleet'!H16,'7-1c RD MD5 RD559'!H16,'7-2 RD RD551'!H16,'7-3 RD RD553'!H16,'7-4 RD RD555'!H16,'7-5 RD RD556'!H16,'7-6 RD RD557'!H16,'7-7 RD RD558'!H16,'8-1 SUR Saticoy'!H16)=0,"",SUM('5-1a RD MD3 Westchester'!H16,'5-1b RD MD3 Const'!H16,'5-1c RD Westchester-Fleet'!H16,'5-1d RD RD233-333-433'!H16,'5-2 RD RD339-539'!H16,'5-3 RD RD232A'!H16,'5-4 RD RD232A'!H16,'5-5 RD RD336'!H16,'6-1a RD MD4 Hollydale'!H16,'6-1b RD Hollydale-Fleet'!H16,'6-1c RD MD4 Const Permit'!H16,'6-1d RD MD4 Survey'!H16,'6-2 RD RD142'!H16,'6-3 RD RD141-241'!H16,'6-4 RD RD146-446'!H16,'7-1a RD MD5'!H16,'7-1b RD Palmdale-Fleet'!H16,'7-1c RD MD5 RD559'!H16,'7-2 RD RD551'!H16,'7-3 RD RD553'!H16,'7-4 RD RD555'!H16,'7-5 RD RD556'!H16,'7-6 RD RD557'!H16,'7-7 RD RD558'!H16,'8-1 SUR Saticoy'!H16))</f>
      </c>
      <c r="I15" s="16">
        <f t="shared" si="0"/>
        <v>0</v>
      </c>
      <c r="J15" s="16">
        <f t="shared" si="1"/>
        <v>0</v>
      </c>
      <c r="K15" s="18"/>
      <c r="L15" s="71"/>
      <c r="M15" s="19">
        <f t="shared" si="2"/>
        <v>0</v>
      </c>
      <c r="N15" s="3"/>
    </row>
    <row r="16" spans="1:14" s="2" customFormat="1" ht="13.5" customHeight="1">
      <c r="A16" s="15"/>
      <c r="B16" s="16">
        <f>IF(SUM('5-1a RD MD3 Westchester'!B17,'5-1b RD MD3 Const'!B17,'5-1c RD Westchester-Fleet'!B17,'5-1d RD RD233-333-433'!B17,'5-2 RD RD339-539'!B17,'5-3 RD RD232A'!B17,'5-4 RD RD232A'!B17,'5-5 RD RD336'!B17,'6-1a RD MD4 Hollydale'!B17,'6-1b RD Hollydale-Fleet'!B17,'6-1c RD MD4 Const Permit'!B17,'6-1d RD MD4 Survey'!B17,'6-2 RD RD142'!B17,'6-3 RD RD141-241'!B17,'6-4 RD RD146-446'!B17,'7-1a RD MD5'!B17,'7-1b RD Palmdale-Fleet'!B17,'7-1c RD MD5 RD559'!B17,'7-2 RD RD551'!B17,'7-3 RD RD553'!B17,'7-4 RD RD555'!B17,'7-5 RD RD556'!B17,'7-6 RD RD557'!B17,'7-7 RD RD558'!B17,'8-1 SUR Saticoy'!B17)=0,"",SUM('5-1a RD MD3 Westchester'!B17,'5-1b RD MD3 Const'!B17,'5-1c RD Westchester-Fleet'!B17,'5-1d RD RD233-333-433'!B17,'5-2 RD RD339-539'!B17,'5-3 RD RD232A'!B17,'5-4 RD RD232A'!B17,'5-5 RD RD336'!B17,'6-1a RD MD4 Hollydale'!B17,'6-1b RD Hollydale-Fleet'!B17,'6-1c RD MD4 Const Permit'!B17,'6-1d RD MD4 Survey'!B17,'6-2 RD RD142'!B17,'6-3 RD RD141-241'!B17,'6-4 RD RD146-446'!B17,'7-1a RD MD5'!B17,'7-1b RD Palmdale-Fleet'!B17,'7-1c RD MD5 RD559'!B17,'7-2 RD RD551'!B17,'7-3 RD RD553'!B17,'7-4 RD RD555'!B17,'7-5 RD RD556'!B17,'7-6 RD RD557'!B17,'7-7 RD RD558'!B17,'8-1 SUR Saticoy'!B17))</f>
      </c>
      <c r="C16" s="16">
        <f>IF(SUM('5-1a RD MD3 Westchester'!C17,'5-1b RD MD3 Const'!C17,'5-1c RD Westchester-Fleet'!C17,'5-1d RD RD233-333-433'!C17,'5-2 RD RD339-539'!C17,'5-3 RD RD232A'!C17,'5-4 RD RD232A'!C17,'5-5 RD RD336'!C17,'6-1a RD MD4 Hollydale'!C17,'6-1b RD Hollydale-Fleet'!C17,'6-1c RD MD4 Const Permit'!C17,'6-1d RD MD4 Survey'!C17,'6-2 RD RD142'!C17,'6-3 RD RD141-241'!C17,'6-4 RD RD146-446'!C17,'7-1a RD MD5'!C17,'7-1b RD Palmdale-Fleet'!C17,'7-1c RD MD5 RD559'!C17,'7-2 RD RD551'!C17,'7-3 RD RD553'!C17,'7-4 RD RD555'!C17,'7-5 RD RD556'!C17,'7-6 RD RD557'!C17,'7-7 RD RD558'!C17,'8-1 SUR Saticoy'!C17)=0,"",SUM('5-1a RD MD3 Westchester'!C17,'5-1b RD MD3 Const'!C17,'5-1c RD Westchester-Fleet'!C17,'5-1d RD RD233-333-433'!C17,'5-2 RD RD339-539'!C17,'5-3 RD RD232A'!C17,'5-4 RD RD232A'!C17,'5-5 RD RD336'!C17,'6-1a RD MD4 Hollydale'!C17,'6-1b RD Hollydale-Fleet'!C17,'6-1c RD MD4 Const Permit'!C17,'6-1d RD MD4 Survey'!C17,'6-2 RD RD142'!C17,'6-3 RD RD141-241'!C17,'6-4 RD RD146-446'!C17,'7-1a RD MD5'!C17,'7-1b RD Palmdale-Fleet'!C17,'7-1c RD MD5 RD559'!C17,'7-2 RD RD551'!C17,'7-3 RD RD553'!C17,'7-4 RD RD555'!C17,'7-5 RD RD556'!C17,'7-6 RD RD557'!C17,'7-7 RD RD558'!C17,'8-1 SUR Saticoy'!C17))</f>
      </c>
      <c r="D16" s="16">
        <f>IF(SUM('5-1a RD MD3 Westchester'!D17,'5-1b RD MD3 Const'!D17,'5-1c RD Westchester-Fleet'!D17,'5-1d RD RD233-333-433'!D17,'5-2 RD RD339-539'!D17,'5-3 RD RD232A'!D17,'5-4 RD RD232A'!D17,'5-5 RD RD336'!D17,'6-1a RD MD4 Hollydale'!D17,'6-1b RD Hollydale-Fleet'!D17,'6-1c RD MD4 Const Permit'!D17,'6-1d RD MD4 Survey'!D17,'6-2 RD RD142'!D17,'6-3 RD RD141-241'!D17,'6-4 RD RD146-446'!D17,'7-1a RD MD5'!D17,'7-1b RD Palmdale-Fleet'!D17,'7-1c RD MD5 RD559'!D17,'7-2 RD RD551'!D17,'7-3 RD RD553'!D17,'7-4 RD RD555'!D17,'7-5 RD RD556'!D17,'7-6 RD RD557'!D17,'7-7 RD RD558'!D17,'8-1 SUR Saticoy'!D17)=0,"",SUM('5-1a RD MD3 Westchester'!D17,'5-1b RD MD3 Const'!D17,'5-1c RD Westchester-Fleet'!D17,'5-1d RD RD233-333-433'!D17,'5-2 RD RD339-539'!D17,'5-3 RD RD232A'!D17,'5-4 RD RD232A'!D17,'5-5 RD RD336'!D17,'6-1a RD MD4 Hollydale'!D17,'6-1b RD Hollydale-Fleet'!D17,'6-1c RD MD4 Const Permit'!D17,'6-1d RD MD4 Survey'!D17,'6-2 RD RD142'!D17,'6-3 RD RD141-241'!D17,'6-4 RD RD146-446'!D17,'7-1a RD MD5'!D17,'7-1b RD Palmdale-Fleet'!D17,'7-1c RD MD5 RD559'!D17,'7-2 RD RD551'!D17,'7-3 RD RD553'!D17,'7-4 RD RD555'!D17,'7-5 RD RD556'!D17,'7-6 RD RD557'!D17,'7-7 RD RD558'!D17,'8-1 SUR Saticoy'!D17))</f>
      </c>
      <c r="E16" s="16">
        <f>IF(SUM('5-1a RD MD3 Westchester'!E17,'5-1b RD MD3 Const'!E17,'5-1c RD Westchester-Fleet'!E17,'5-1d RD RD233-333-433'!E17,'5-2 RD RD339-539'!E17,'5-3 RD RD232A'!E17,'5-4 RD RD232A'!E17,'5-5 RD RD336'!E17,'6-1a RD MD4 Hollydale'!E17,'6-1b RD Hollydale-Fleet'!E17,'6-1c RD MD4 Const Permit'!E17,'6-1d RD MD4 Survey'!E17,'6-2 RD RD142'!E17,'6-3 RD RD141-241'!E17,'6-4 RD RD146-446'!E17,'7-1a RD MD5'!E17,'7-1b RD Palmdale-Fleet'!E17,'7-1c RD MD5 RD559'!E17,'7-2 RD RD551'!E17,'7-3 RD RD553'!E17,'7-4 RD RD555'!E17,'7-5 RD RD556'!E17,'7-6 RD RD557'!E17,'7-7 RD RD558'!E17,'8-1 SUR Saticoy'!E17)=0,"",SUM('5-1a RD MD3 Westchester'!E17,'5-1b RD MD3 Const'!E17,'5-1c RD Westchester-Fleet'!E17,'5-1d RD RD233-333-433'!E17,'5-2 RD RD339-539'!E17,'5-3 RD RD232A'!E17,'5-4 RD RD232A'!E17,'5-5 RD RD336'!E17,'6-1a RD MD4 Hollydale'!E17,'6-1b RD Hollydale-Fleet'!E17,'6-1c RD MD4 Const Permit'!E17,'6-1d RD MD4 Survey'!E17,'6-2 RD RD142'!E17,'6-3 RD RD141-241'!E17,'6-4 RD RD146-446'!E17,'7-1a RD MD5'!E17,'7-1b RD Palmdale-Fleet'!E17,'7-1c RD MD5 RD559'!E17,'7-2 RD RD551'!E17,'7-3 RD RD553'!E17,'7-4 RD RD555'!E17,'7-5 RD RD556'!E17,'7-6 RD RD557'!E17,'7-7 RD RD558'!E17,'8-1 SUR Saticoy'!E17))</f>
      </c>
      <c r="F16" s="16">
        <f>IF(SUM('5-1a RD MD3 Westchester'!F17,'5-1b RD MD3 Const'!F17,'5-1c RD Westchester-Fleet'!F17,'5-1d RD RD233-333-433'!F17,'5-2 RD RD339-539'!F17,'5-3 RD RD232A'!F17,'5-4 RD RD232A'!F17,'5-5 RD RD336'!F17,'6-1a RD MD4 Hollydale'!F17,'6-1b RD Hollydale-Fleet'!F17,'6-1c RD MD4 Const Permit'!F17,'6-1d RD MD4 Survey'!F17,'6-2 RD RD142'!F17,'6-3 RD RD141-241'!F17,'6-4 RD RD146-446'!F17,'7-1a RD MD5'!F17,'7-1b RD Palmdale-Fleet'!F17,'7-1c RD MD5 RD559'!F17,'7-2 RD RD551'!F17,'7-3 RD RD553'!F17,'7-4 RD RD555'!F17,'7-5 RD RD556'!F17,'7-6 RD RD557'!F17,'7-7 RD RD558'!F17,'8-1 SUR Saticoy'!F17)=0,"",SUM('5-1a RD MD3 Westchester'!F17,'5-1b RD MD3 Const'!F17,'5-1c RD Westchester-Fleet'!F17,'5-1d RD RD233-333-433'!F17,'5-2 RD RD339-539'!F17,'5-3 RD RD232A'!F17,'5-4 RD RD232A'!F17,'5-5 RD RD336'!F17,'6-1a RD MD4 Hollydale'!F17,'6-1b RD Hollydale-Fleet'!F17,'6-1c RD MD4 Const Permit'!F17,'6-1d RD MD4 Survey'!F17,'6-2 RD RD142'!F17,'6-3 RD RD141-241'!F17,'6-4 RD RD146-446'!F17,'7-1a RD MD5'!F17,'7-1b RD Palmdale-Fleet'!F17,'7-1c RD MD5 RD559'!F17,'7-2 RD RD551'!F17,'7-3 RD RD553'!F17,'7-4 RD RD555'!F17,'7-5 RD RD556'!F17,'7-6 RD RD557'!F17,'7-7 RD RD558'!F17,'8-1 SUR Saticoy'!F17))</f>
      </c>
      <c r="G16" s="16">
        <f>IF(SUM('5-1a RD MD3 Westchester'!G17,'5-1b RD MD3 Const'!G17,'5-1c RD Westchester-Fleet'!G17,'5-1d RD RD233-333-433'!G17,'5-2 RD RD339-539'!G17,'5-3 RD RD232A'!G17,'5-4 RD RD232A'!G17,'5-5 RD RD336'!G17,'6-1a RD MD4 Hollydale'!G17,'6-1b RD Hollydale-Fleet'!G17,'6-1c RD MD4 Const Permit'!G17,'6-1d RD MD4 Survey'!G17,'6-2 RD RD142'!G17,'6-3 RD RD141-241'!G17,'6-4 RD RD146-446'!G17,'7-1a RD MD5'!G17,'7-1b RD Palmdale-Fleet'!G17,'7-1c RD MD5 RD559'!G17,'7-2 RD RD551'!G17,'7-3 RD RD553'!G17,'7-4 RD RD555'!G17,'7-5 RD RD556'!G17,'7-6 RD RD557'!G17,'7-7 RD RD558'!G17,'8-1 SUR Saticoy'!G17)=0,"",SUM('5-1a RD MD3 Westchester'!G17,'5-1b RD MD3 Const'!G17,'5-1c RD Westchester-Fleet'!G17,'5-1d RD RD233-333-433'!G17,'5-2 RD RD339-539'!G17,'5-3 RD RD232A'!G17,'5-4 RD RD232A'!G17,'5-5 RD RD336'!G17,'6-1a RD MD4 Hollydale'!G17,'6-1b RD Hollydale-Fleet'!G17,'6-1c RD MD4 Const Permit'!G17,'6-1d RD MD4 Survey'!G17,'6-2 RD RD142'!G17,'6-3 RD RD141-241'!G17,'6-4 RD RD146-446'!G17,'7-1a RD MD5'!G17,'7-1b RD Palmdale-Fleet'!G17,'7-1c RD MD5 RD559'!G17,'7-2 RD RD551'!G17,'7-3 RD RD553'!G17,'7-4 RD RD555'!G17,'7-5 RD RD556'!G17,'7-6 RD RD557'!G17,'7-7 RD RD558'!G17,'8-1 SUR Saticoy'!G17))</f>
      </c>
      <c r="H16" s="16">
        <f>IF(SUM('5-1a RD MD3 Westchester'!H17,'5-1b RD MD3 Const'!H17,'5-1c RD Westchester-Fleet'!H17,'5-1d RD RD233-333-433'!H17,'5-2 RD RD339-539'!H17,'5-3 RD RD232A'!H17,'5-4 RD RD232A'!H17,'5-5 RD RD336'!H17,'6-1a RD MD4 Hollydale'!H17,'6-1b RD Hollydale-Fleet'!H17,'6-1c RD MD4 Const Permit'!H17,'6-1d RD MD4 Survey'!H17,'6-2 RD RD142'!H17,'6-3 RD RD141-241'!H17,'6-4 RD RD146-446'!H17,'7-1a RD MD5'!H17,'7-1b RD Palmdale-Fleet'!H17,'7-1c RD MD5 RD559'!H17,'7-2 RD RD551'!H17,'7-3 RD RD553'!H17,'7-4 RD RD555'!H17,'7-5 RD RD556'!H17,'7-6 RD RD557'!H17,'7-7 RD RD558'!H17,'8-1 SUR Saticoy'!H17)=0,"",SUM('5-1a RD MD3 Westchester'!H17,'5-1b RD MD3 Const'!H17,'5-1c RD Westchester-Fleet'!H17,'5-1d RD RD233-333-433'!H17,'5-2 RD RD339-539'!H17,'5-3 RD RD232A'!H17,'5-4 RD RD232A'!H17,'5-5 RD RD336'!H17,'6-1a RD MD4 Hollydale'!H17,'6-1b RD Hollydale-Fleet'!H17,'6-1c RD MD4 Const Permit'!H17,'6-1d RD MD4 Survey'!H17,'6-2 RD RD142'!H17,'6-3 RD RD141-241'!H17,'6-4 RD RD146-446'!H17,'7-1a RD MD5'!H17,'7-1b RD Palmdale-Fleet'!H17,'7-1c RD MD5 RD559'!H17,'7-2 RD RD551'!H17,'7-3 RD RD553'!H17,'7-4 RD RD555'!H17,'7-5 RD RD556'!H17,'7-6 RD RD557'!H17,'7-7 RD RD558'!H17,'8-1 SUR Saticoy'!H17))</f>
      </c>
      <c r="I16" s="16">
        <f t="shared" si="0"/>
        <v>0</v>
      </c>
      <c r="J16" s="16">
        <f t="shared" si="1"/>
        <v>0</v>
      </c>
      <c r="K16" s="18"/>
      <c r="L16" s="71"/>
      <c r="M16" s="19">
        <f t="shared" si="2"/>
        <v>0</v>
      </c>
      <c r="N16" s="3"/>
    </row>
    <row r="17" spans="1:14" s="2" customFormat="1" ht="13.5" customHeight="1">
      <c r="A17" s="15"/>
      <c r="B17" s="16">
        <f>IF(SUM('5-1a RD MD3 Westchester'!B18,'5-1b RD MD3 Const'!B18,'5-1c RD Westchester-Fleet'!B18,'5-1d RD RD233-333-433'!B18,'5-2 RD RD339-539'!B18,'5-3 RD RD232A'!B18,'5-4 RD RD232A'!B18,'5-5 RD RD336'!B18,'6-1a RD MD4 Hollydale'!B18,'6-1b RD Hollydale-Fleet'!B18,'6-1c RD MD4 Const Permit'!B18,'6-1d RD MD4 Survey'!B18,'6-2 RD RD142'!B18,'6-3 RD RD141-241'!B18,'6-4 RD RD146-446'!B18,'7-1a RD MD5'!B18,'7-1b RD Palmdale-Fleet'!B18,'7-1c RD MD5 RD559'!B18,'7-2 RD RD551'!B18,'7-3 RD RD553'!B18,'7-4 RD RD555'!B18,'7-5 RD RD556'!B18,'7-6 RD RD557'!B18,'7-7 RD RD558'!B18,'8-1 SUR Saticoy'!B18)=0,"",SUM('5-1a RD MD3 Westchester'!B18,'5-1b RD MD3 Const'!B18,'5-1c RD Westchester-Fleet'!B18,'5-1d RD RD233-333-433'!B18,'5-2 RD RD339-539'!B18,'5-3 RD RD232A'!B18,'5-4 RD RD232A'!B18,'5-5 RD RD336'!B18,'6-1a RD MD4 Hollydale'!B18,'6-1b RD Hollydale-Fleet'!B18,'6-1c RD MD4 Const Permit'!B18,'6-1d RD MD4 Survey'!B18,'6-2 RD RD142'!B18,'6-3 RD RD141-241'!B18,'6-4 RD RD146-446'!B18,'7-1a RD MD5'!B18,'7-1b RD Palmdale-Fleet'!B18,'7-1c RD MD5 RD559'!B18,'7-2 RD RD551'!B18,'7-3 RD RD553'!B18,'7-4 RD RD555'!B18,'7-5 RD RD556'!B18,'7-6 RD RD557'!B18,'7-7 RD RD558'!B18,'8-1 SUR Saticoy'!B18))</f>
      </c>
      <c r="C17" s="16">
        <f>IF(SUM('5-1a RD MD3 Westchester'!C18,'5-1b RD MD3 Const'!C18,'5-1c RD Westchester-Fleet'!C18,'5-1d RD RD233-333-433'!C18,'5-2 RD RD339-539'!C18,'5-3 RD RD232A'!C18,'5-4 RD RD232A'!C18,'5-5 RD RD336'!C18,'6-1a RD MD4 Hollydale'!C18,'6-1b RD Hollydale-Fleet'!C18,'6-1c RD MD4 Const Permit'!C18,'6-1d RD MD4 Survey'!C18,'6-2 RD RD142'!C18,'6-3 RD RD141-241'!C18,'6-4 RD RD146-446'!C18,'7-1a RD MD5'!C18,'7-1b RD Palmdale-Fleet'!C18,'7-1c RD MD5 RD559'!C18,'7-2 RD RD551'!C18,'7-3 RD RD553'!C18,'7-4 RD RD555'!C18,'7-5 RD RD556'!C18,'7-6 RD RD557'!C18,'7-7 RD RD558'!C18,'8-1 SUR Saticoy'!C18)=0,"",SUM('5-1a RD MD3 Westchester'!C18,'5-1b RD MD3 Const'!C18,'5-1c RD Westchester-Fleet'!C18,'5-1d RD RD233-333-433'!C18,'5-2 RD RD339-539'!C18,'5-3 RD RD232A'!C18,'5-4 RD RD232A'!C18,'5-5 RD RD336'!C18,'6-1a RD MD4 Hollydale'!C18,'6-1b RD Hollydale-Fleet'!C18,'6-1c RD MD4 Const Permit'!C18,'6-1d RD MD4 Survey'!C18,'6-2 RD RD142'!C18,'6-3 RD RD141-241'!C18,'6-4 RD RD146-446'!C18,'7-1a RD MD5'!C18,'7-1b RD Palmdale-Fleet'!C18,'7-1c RD MD5 RD559'!C18,'7-2 RD RD551'!C18,'7-3 RD RD553'!C18,'7-4 RD RD555'!C18,'7-5 RD RD556'!C18,'7-6 RD RD557'!C18,'7-7 RD RD558'!C18,'8-1 SUR Saticoy'!C18))</f>
      </c>
      <c r="D17" s="16">
        <f>IF(SUM('5-1a RD MD3 Westchester'!D18,'5-1b RD MD3 Const'!D18,'5-1c RD Westchester-Fleet'!D18,'5-1d RD RD233-333-433'!D18,'5-2 RD RD339-539'!D18,'5-3 RD RD232A'!D18,'5-4 RD RD232A'!D18,'5-5 RD RD336'!D18,'6-1a RD MD4 Hollydale'!D18,'6-1b RD Hollydale-Fleet'!D18,'6-1c RD MD4 Const Permit'!D18,'6-1d RD MD4 Survey'!D18,'6-2 RD RD142'!D18,'6-3 RD RD141-241'!D18,'6-4 RD RD146-446'!D18,'7-1a RD MD5'!D18,'7-1b RD Palmdale-Fleet'!D18,'7-1c RD MD5 RD559'!D18,'7-2 RD RD551'!D18,'7-3 RD RD553'!D18,'7-4 RD RD555'!D18,'7-5 RD RD556'!D18,'7-6 RD RD557'!D18,'7-7 RD RD558'!D18,'8-1 SUR Saticoy'!D18)=0,"",SUM('5-1a RD MD3 Westchester'!D18,'5-1b RD MD3 Const'!D18,'5-1c RD Westchester-Fleet'!D18,'5-1d RD RD233-333-433'!D18,'5-2 RD RD339-539'!D18,'5-3 RD RD232A'!D18,'5-4 RD RD232A'!D18,'5-5 RD RD336'!D18,'6-1a RD MD4 Hollydale'!D18,'6-1b RD Hollydale-Fleet'!D18,'6-1c RD MD4 Const Permit'!D18,'6-1d RD MD4 Survey'!D18,'6-2 RD RD142'!D18,'6-3 RD RD141-241'!D18,'6-4 RD RD146-446'!D18,'7-1a RD MD5'!D18,'7-1b RD Palmdale-Fleet'!D18,'7-1c RD MD5 RD559'!D18,'7-2 RD RD551'!D18,'7-3 RD RD553'!D18,'7-4 RD RD555'!D18,'7-5 RD RD556'!D18,'7-6 RD RD557'!D18,'7-7 RD RD558'!D18,'8-1 SUR Saticoy'!D18))</f>
      </c>
      <c r="E17" s="16">
        <f>IF(SUM('5-1a RD MD3 Westchester'!E18,'5-1b RD MD3 Const'!E18,'5-1c RD Westchester-Fleet'!E18,'5-1d RD RD233-333-433'!E18,'5-2 RD RD339-539'!E18,'5-3 RD RD232A'!E18,'5-4 RD RD232A'!E18,'5-5 RD RD336'!E18,'6-1a RD MD4 Hollydale'!E18,'6-1b RD Hollydale-Fleet'!E18,'6-1c RD MD4 Const Permit'!E18,'6-1d RD MD4 Survey'!E18,'6-2 RD RD142'!E18,'6-3 RD RD141-241'!E18,'6-4 RD RD146-446'!E18,'7-1a RD MD5'!E18,'7-1b RD Palmdale-Fleet'!E18,'7-1c RD MD5 RD559'!E18,'7-2 RD RD551'!E18,'7-3 RD RD553'!E18,'7-4 RD RD555'!E18,'7-5 RD RD556'!E18,'7-6 RD RD557'!E18,'7-7 RD RD558'!E18,'8-1 SUR Saticoy'!E18)=0,"",SUM('5-1a RD MD3 Westchester'!E18,'5-1b RD MD3 Const'!E18,'5-1c RD Westchester-Fleet'!E18,'5-1d RD RD233-333-433'!E18,'5-2 RD RD339-539'!E18,'5-3 RD RD232A'!E18,'5-4 RD RD232A'!E18,'5-5 RD RD336'!E18,'6-1a RD MD4 Hollydale'!E18,'6-1b RD Hollydale-Fleet'!E18,'6-1c RD MD4 Const Permit'!E18,'6-1d RD MD4 Survey'!E18,'6-2 RD RD142'!E18,'6-3 RD RD141-241'!E18,'6-4 RD RD146-446'!E18,'7-1a RD MD5'!E18,'7-1b RD Palmdale-Fleet'!E18,'7-1c RD MD5 RD559'!E18,'7-2 RD RD551'!E18,'7-3 RD RD553'!E18,'7-4 RD RD555'!E18,'7-5 RD RD556'!E18,'7-6 RD RD557'!E18,'7-7 RD RD558'!E18,'8-1 SUR Saticoy'!E18))</f>
      </c>
      <c r="F17" s="16">
        <f>IF(SUM('5-1a RD MD3 Westchester'!F18,'5-1b RD MD3 Const'!F18,'5-1c RD Westchester-Fleet'!F18,'5-1d RD RD233-333-433'!F18,'5-2 RD RD339-539'!F18,'5-3 RD RD232A'!F18,'5-4 RD RD232A'!F18,'5-5 RD RD336'!F18,'6-1a RD MD4 Hollydale'!F18,'6-1b RD Hollydale-Fleet'!F18,'6-1c RD MD4 Const Permit'!F18,'6-1d RD MD4 Survey'!F18,'6-2 RD RD142'!F18,'6-3 RD RD141-241'!F18,'6-4 RD RD146-446'!F18,'7-1a RD MD5'!F18,'7-1b RD Palmdale-Fleet'!F18,'7-1c RD MD5 RD559'!F18,'7-2 RD RD551'!F18,'7-3 RD RD553'!F18,'7-4 RD RD555'!F18,'7-5 RD RD556'!F18,'7-6 RD RD557'!F18,'7-7 RD RD558'!F18,'8-1 SUR Saticoy'!F18)=0,"",SUM('5-1a RD MD3 Westchester'!F18,'5-1b RD MD3 Const'!F18,'5-1c RD Westchester-Fleet'!F18,'5-1d RD RD233-333-433'!F18,'5-2 RD RD339-539'!F18,'5-3 RD RD232A'!F18,'5-4 RD RD232A'!F18,'5-5 RD RD336'!F18,'6-1a RD MD4 Hollydale'!F18,'6-1b RD Hollydale-Fleet'!F18,'6-1c RD MD4 Const Permit'!F18,'6-1d RD MD4 Survey'!F18,'6-2 RD RD142'!F18,'6-3 RD RD141-241'!F18,'6-4 RD RD146-446'!F18,'7-1a RD MD5'!F18,'7-1b RD Palmdale-Fleet'!F18,'7-1c RD MD5 RD559'!F18,'7-2 RD RD551'!F18,'7-3 RD RD553'!F18,'7-4 RD RD555'!F18,'7-5 RD RD556'!F18,'7-6 RD RD557'!F18,'7-7 RD RD558'!F18,'8-1 SUR Saticoy'!F18))</f>
      </c>
      <c r="G17" s="16">
        <f>IF(SUM('5-1a RD MD3 Westchester'!G18,'5-1b RD MD3 Const'!G18,'5-1c RD Westchester-Fleet'!G18,'5-1d RD RD233-333-433'!G18,'5-2 RD RD339-539'!G18,'5-3 RD RD232A'!G18,'5-4 RD RD232A'!G18,'5-5 RD RD336'!G18,'6-1a RD MD4 Hollydale'!G18,'6-1b RD Hollydale-Fleet'!G18,'6-1c RD MD4 Const Permit'!G18,'6-1d RD MD4 Survey'!G18,'6-2 RD RD142'!G18,'6-3 RD RD141-241'!G18,'6-4 RD RD146-446'!G18,'7-1a RD MD5'!G18,'7-1b RD Palmdale-Fleet'!G18,'7-1c RD MD5 RD559'!G18,'7-2 RD RD551'!G18,'7-3 RD RD553'!G18,'7-4 RD RD555'!G18,'7-5 RD RD556'!G18,'7-6 RD RD557'!G18,'7-7 RD RD558'!G18,'8-1 SUR Saticoy'!G18)=0,"",SUM('5-1a RD MD3 Westchester'!G18,'5-1b RD MD3 Const'!G18,'5-1c RD Westchester-Fleet'!G18,'5-1d RD RD233-333-433'!G18,'5-2 RD RD339-539'!G18,'5-3 RD RD232A'!G18,'5-4 RD RD232A'!G18,'5-5 RD RD336'!G18,'6-1a RD MD4 Hollydale'!G18,'6-1b RD Hollydale-Fleet'!G18,'6-1c RD MD4 Const Permit'!G18,'6-1d RD MD4 Survey'!G18,'6-2 RD RD142'!G18,'6-3 RD RD141-241'!G18,'6-4 RD RD146-446'!G18,'7-1a RD MD5'!G18,'7-1b RD Palmdale-Fleet'!G18,'7-1c RD MD5 RD559'!G18,'7-2 RD RD551'!G18,'7-3 RD RD553'!G18,'7-4 RD RD555'!G18,'7-5 RD RD556'!G18,'7-6 RD RD557'!G18,'7-7 RD RD558'!G18,'8-1 SUR Saticoy'!G18))</f>
      </c>
      <c r="H17" s="16">
        <f>IF(SUM('5-1a RD MD3 Westchester'!H18,'5-1b RD MD3 Const'!H18,'5-1c RD Westchester-Fleet'!H18,'5-1d RD RD233-333-433'!H18,'5-2 RD RD339-539'!H18,'5-3 RD RD232A'!H18,'5-4 RD RD232A'!H18,'5-5 RD RD336'!H18,'6-1a RD MD4 Hollydale'!H18,'6-1b RD Hollydale-Fleet'!H18,'6-1c RD MD4 Const Permit'!H18,'6-1d RD MD4 Survey'!H18,'6-2 RD RD142'!H18,'6-3 RD RD141-241'!H18,'6-4 RD RD146-446'!H18,'7-1a RD MD5'!H18,'7-1b RD Palmdale-Fleet'!H18,'7-1c RD MD5 RD559'!H18,'7-2 RD RD551'!H18,'7-3 RD RD553'!H18,'7-4 RD RD555'!H18,'7-5 RD RD556'!H18,'7-6 RD RD557'!H18,'7-7 RD RD558'!H18,'8-1 SUR Saticoy'!H18)=0,"",SUM('5-1a RD MD3 Westchester'!H18,'5-1b RD MD3 Const'!H18,'5-1c RD Westchester-Fleet'!H18,'5-1d RD RD233-333-433'!H18,'5-2 RD RD339-539'!H18,'5-3 RD RD232A'!H18,'5-4 RD RD232A'!H18,'5-5 RD RD336'!H18,'6-1a RD MD4 Hollydale'!H18,'6-1b RD Hollydale-Fleet'!H18,'6-1c RD MD4 Const Permit'!H18,'6-1d RD MD4 Survey'!H18,'6-2 RD RD142'!H18,'6-3 RD RD141-241'!H18,'6-4 RD RD146-446'!H18,'7-1a RD MD5'!H18,'7-1b RD Palmdale-Fleet'!H18,'7-1c RD MD5 RD559'!H18,'7-2 RD RD551'!H18,'7-3 RD RD553'!H18,'7-4 RD RD555'!H18,'7-5 RD RD556'!H18,'7-6 RD RD557'!H18,'7-7 RD RD558'!H18,'8-1 SUR Saticoy'!H18))</f>
      </c>
      <c r="I17" s="16">
        <f t="shared" si="0"/>
        <v>0</v>
      </c>
      <c r="J17" s="16">
        <f t="shared" si="1"/>
        <v>0</v>
      </c>
      <c r="K17" s="18"/>
      <c r="L17" s="71"/>
      <c r="M17" s="19">
        <f t="shared" si="2"/>
        <v>0</v>
      </c>
      <c r="N17" s="3"/>
    </row>
    <row r="18" spans="1:14" s="2" customFormat="1" ht="18">
      <c r="A18" s="15"/>
      <c r="B18" s="16">
        <f>IF(SUM('5-1a RD MD3 Westchester'!B19,'5-1b RD MD3 Const'!B19,'5-1c RD Westchester-Fleet'!B19,'5-1d RD RD233-333-433'!B19,'5-2 RD RD339-539'!B19,'5-3 RD RD232A'!B19,'5-4 RD RD232A'!B19,'5-5 RD RD336'!B19,'6-1a RD MD4 Hollydale'!B19,'6-1b RD Hollydale-Fleet'!B19,'6-1c RD MD4 Const Permit'!B19,'6-1d RD MD4 Survey'!B19,'6-2 RD RD142'!B19,'6-3 RD RD141-241'!B19,'6-4 RD RD146-446'!B19,'7-1a RD MD5'!B19,'7-1b RD Palmdale-Fleet'!B19,'7-1c RD MD5 RD559'!B19,'7-2 RD RD551'!B19,'7-3 RD RD553'!B19,'7-4 RD RD555'!B19,'7-5 RD RD556'!B19,'7-6 RD RD557'!B19,'7-7 RD RD558'!B19,'8-1 SUR Saticoy'!B19)=0,"",SUM('5-1a RD MD3 Westchester'!B19,'5-1b RD MD3 Const'!B19,'5-1c RD Westchester-Fleet'!B19,'5-1d RD RD233-333-433'!B19,'5-2 RD RD339-539'!B19,'5-3 RD RD232A'!B19,'5-4 RD RD232A'!B19,'5-5 RD RD336'!B19,'6-1a RD MD4 Hollydale'!B19,'6-1b RD Hollydale-Fleet'!B19,'6-1c RD MD4 Const Permit'!B19,'6-1d RD MD4 Survey'!B19,'6-2 RD RD142'!B19,'6-3 RD RD141-241'!B19,'6-4 RD RD146-446'!B19,'7-1a RD MD5'!B19,'7-1b RD Palmdale-Fleet'!B19,'7-1c RD MD5 RD559'!B19,'7-2 RD RD551'!B19,'7-3 RD RD553'!B19,'7-4 RD RD555'!B19,'7-5 RD RD556'!B19,'7-6 RD RD557'!B19,'7-7 RD RD558'!B19,'8-1 SUR Saticoy'!B19))</f>
      </c>
      <c r="C18" s="16">
        <f>IF(SUM('5-1a RD MD3 Westchester'!C19,'5-1b RD MD3 Const'!C19,'5-1c RD Westchester-Fleet'!C19,'5-1d RD RD233-333-433'!C19,'5-2 RD RD339-539'!C19,'5-3 RD RD232A'!C19,'5-4 RD RD232A'!C19,'5-5 RD RD336'!C19,'6-1a RD MD4 Hollydale'!C19,'6-1b RD Hollydale-Fleet'!C19,'6-1c RD MD4 Const Permit'!C19,'6-1d RD MD4 Survey'!C19,'6-2 RD RD142'!C19,'6-3 RD RD141-241'!C19,'6-4 RD RD146-446'!C19,'7-1a RD MD5'!C19,'7-1b RD Palmdale-Fleet'!C19,'7-1c RD MD5 RD559'!C19,'7-2 RD RD551'!C19,'7-3 RD RD553'!C19,'7-4 RD RD555'!C19,'7-5 RD RD556'!C19,'7-6 RD RD557'!C19,'7-7 RD RD558'!C19,'8-1 SUR Saticoy'!C19)=0,"",SUM('5-1a RD MD3 Westchester'!C19,'5-1b RD MD3 Const'!C19,'5-1c RD Westchester-Fleet'!C19,'5-1d RD RD233-333-433'!C19,'5-2 RD RD339-539'!C19,'5-3 RD RD232A'!C19,'5-4 RD RD232A'!C19,'5-5 RD RD336'!C19,'6-1a RD MD4 Hollydale'!C19,'6-1b RD Hollydale-Fleet'!C19,'6-1c RD MD4 Const Permit'!C19,'6-1d RD MD4 Survey'!C19,'6-2 RD RD142'!C19,'6-3 RD RD141-241'!C19,'6-4 RD RD146-446'!C19,'7-1a RD MD5'!C19,'7-1b RD Palmdale-Fleet'!C19,'7-1c RD MD5 RD559'!C19,'7-2 RD RD551'!C19,'7-3 RD RD553'!C19,'7-4 RD RD555'!C19,'7-5 RD RD556'!C19,'7-6 RD RD557'!C19,'7-7 RD RD558'!C19,'8-1 SUR Saticoy'!C19))</f>
      </c>
      <c r="D18" s="16">
        <f>IF(SUM('5-1a RD MD3 Westchester'!D19,'5-1b RD MD3 Const'!D19,'5-1c RD Westchester-Fleet'!D19,'5-1d RD RD233-333-433'!D19,'5-2 RD RD339-539'!D19,'5-3 RD RD232A'!D19,'5-4 RD RD232A'!D19,'5-5 RD RD336'!D19,'6-1a RD MD4 Hollydale'!D19,'6-1b RD Hollydale-Fleet'!D19,'6-1c RD MD4 Const Permit'!D19,'6-1d RD MD4 Survey'!D19,'6-2 RD RD142'!D19,'6-3 RD RD141-241'!D19,'6-4 RD RD146-446'!D19,'7-1a RD MD5'!D19,'7-1b RD Palmdale-Fleet'!D19,'7-1c RD MD5 RD559'!D19,'7-2 RD RD551'!D19,'7-3 RD RD553'!D19,'7-4 RD RD555'!D19,'7-5 RD RD556'!D19,'7-6 RD RD557'!D19,'7-7 RD RD558'!D19,'8-1 SUR Saticoy'!D19)=0,"",SUM('5-1a RD MD3 Westchester'!D19,'5-1b RD MD3 Const'!D19,'5-1c RD Westchester-Fleet'!D19,'5-1d RD RD233-333-433'!D19,'5-2 RD RD339-539'!D19,'5-3 RD RD232A'!D19,'5-4 RD RD232A'!D19,'5-5 RD RD336'!D19,'6-1a RD MD4 Hollydale'!D19,'6-1b RD Hollydale-Fleet'!D19,'6-1c RD MD4 Const Permit'!D19,'6-1d RD MD4 Survey'!D19,'6-2 RD RD142'!D19,'6-3 RD RD141-241'!D19,'6-4 RD RD146-446'!D19,'7-1a RD MD5'!D19,'7-1b RD Palmdale-Fleet'!D19,'7-1c RD MD5 RD559'!D19,'7-2 RD RD551'!D19,'7-3 RD RD553'!D19,'7-4 RD RD555'!D19,'7-5 RD RD556'!D19,'7-6 RD RD557'!D19,'7-7 RD RD558'!D19,'8-1 SUR Saticoy'!D19))</f>
      </c>
      <c r="E18" s="16">
        <f>IF(SUM('5-1a RD MD3 Westchester'!E19,'5-1b RD MD3 Const'!E19,'5-1c RD Westchester-Fleet'!E19,'5-1d RD RD233-333-433'!E19,'5-2 RD RD339-539'!E19,'5-3 RD RD232A'!E19,'5-4 RD RD232A'!E19,'5-5 RD RD336'!E19,'6-1a RD MD4 Hollydale'!E19,'6-1b RD Hollydale-Fleet'!E19,'6-1c RD MD4 Const Permit'!E19,'6-1d RD MD4 Survey'!E19,'6-2 RD RD142'!E19,'6-3 RD RD141-241'!E19,'6-4 RD RD146-446'!E19,'7-1a RD MD5'!E19,'7-1b RD Palmdale-Fleet'!E19,'7-1c RD MD5 RD559'!E19,'7-2 RD RD551'!E19,'7-3 RD RD553'!E19,'7-4 RD RD555'!E19,'7-5 RD RD556'!E19,'7-6 RD RD557'!E19,'7-7 RD RD558'!E19,'8-1 SUR Saticoy'!E19)=0,"",SUM('5-1a RD MD3 Westchester'!E19,'5-1b RD MD3 Const'!E19,'5-1c RD Westchester-Fleet'!E19,'5-1d RD RD233-333-433'!E19,'5-2 RD RD339-539'!E19,'5-3 RD RD232A'!E19,'5-4 RD RD232A'!E19,'5-5 RD RD336'!E19,'6-1a RD MD4 Hollydale'!E19,'6-1b RD Hollydale-Fleet'!E19,'6-1c RD MD4 Const Permit'!E19,'6-1d RD MD4 Survey'!E19,'6-2 RD RD142'!E19,'6-3 RD RD141-241'!E19,'6-4 RD RD146-446'!E19,'7-1a RD MD5'!E19,'7-1b RD Palmdale-Fleet'!E19,'7-1c RD MD5 RD559'!E19,'7-2 RD RD551'!E19,'7-3 RD RD553'!E19,'7-4 RD RD555'!E19,'7-5 RD RD556'!E19,'7-6 RD RD557'!E19,'7-7 RD RD558'!E19,'8-1 SUR Saticoy'!E19))</f>
      </c>
      <c r="F18" s="16">
        <f>IF(SUM('5-1a RD MD3 Westchester'!F19,'5-1b RD MD3 Const'!F19,'5-1c RD Westchester-Fleet'!F19,'5-1d RD RD233-333-433'!F19,'5-2 RD RD339-539'!F19,'5-3 RD RD232A'!F19,'5-4 RD RD232A'!F19,'5-5 RD RD336'!F19,'6-1a RD MD4 Hollydale'!F19,'6-1b RD Hollydale-Fleet'!F19,'6-1c RD MD4 Const Permit'!F19,'6-1d RD MD4 Survey'!F19,'6-2 RD RD142'!F19,'6-3 RD RD141-241'!F19,'6-4 RD RD146-446'!F19,'7-1a RD MD5'!F19,'7-1b RD Palmdale-Fleet'!F19,'7-1c RD MD5 RD559'!F19,'7-2 RD RD551'!F19,'7-3 RD RD553'!F19,'7-4 RD RD555'!F19,'7-5 RD RD556'!F19,'7-6 RD RD557'!F19,'7-7 RD RD558'!F19,'8-1 SUR Saticoy'!F19)=0,"",SUM('5-1a RD MD3 Westchester'!F19,'5-1b RD MD3 Const'!F19,'5-1c RD Westchester-Fleet'!F19,'5-1d RD RD233-333-433'!F19,'5-2 RD RD339-539'!F19,'5-3 RD RD232A'!F19,'5-4 RD RD232A'!F19,'5-5 RD RD336'!F19,'6-1a RD MD4 Hollydale'!F19,'6-1b RD Hollydale-Fleet'!F19,'6-1c RD MD4 Const Permit'!F19,'6-1d RD MD4 Survey'!F19,'6-2 RD RD142'!F19,'6-3 RD RD141-241'!F19,'6-4 RD RD146-446'!F19,'7-1a RD MD5'!F19,'7-1b RD Palmdale-Fleet'!F19,'7-1c RD MD5 RD559'!F19,'7-2 RD RD551'!F19,'7-3 RD RD553'!F19,'7-4 RD RD555'!F19,'7-5 RD RD556'!F19,'7-6 RD RD557'!F19,'7-7 RD RD558'!F19,'8-1 SUR Saticoy'!F19))</f>
      </c>
      <c r="G18" s="16">
        <f>IF(SUM('5-1a RD MD3 Westchester'!G19,'5-1b RD MD3 Const'!G19,'5-1c RD Westchester-Fleet'!G19,'5-1d RD RD233-333-433'!G19,'5-2 RD RD339-539'!G19,'5-3 RD RD232A'!G19,'5-4 RD RD232A'!G19,'5-5 RD RD336'!G19,'6-1a RD MD4 Hollydale'!G19,'6-1b RD Hollydale-Fleet'!G19,'6-1c RD MD4 Const Permit'!G19,'6-1d RD MD4 Survey'!G19,'6-2 RD RD142'!G19,'6-3 RD RD141-241'!G19,'6-4 RD RD146-446'!G19,'7-1a RD MD5'!G19,'7-1b RD Palmdale-Fleet'!G19,'7-1c RD MD5 RD559'!G19,'7-2 RD RD551'!G19,'7-3 RD RD553'!G19,'7-4 RD RD555'!G19,'7-5 RD RD556'!G19,'7-6 RD RD557'!G19,'7-7 RD RD558'!G19,'8-1 SUR Saticoy'!G19)=0,"",SUM('5-1a RD MD3 Westchester'!G19,'5-1b RD MD3 Const'!G19,'5-1c RD Westchester-Fleet'!G19,'5-1d RD RD233-333-433'!G19,'5-2 RD RD339-539'!G19,'5-3 RD RD232A'!G19,'5-4 RD RD232A'!G19,'5-5 RD RD336'!G19,'6-1a RD MD4 Hollydale'!G19,'6-1b RD Hollydale-Fleet'!G19,'6-1c RD MD4 Const Permit'!G19,'6-1d RD MD4 Survey'!G19,'6-2 RD RD142'!G19,'6-3 RD RD141-241'!G19,'6-4 RD RD146-446'!G19,'7-1a RD MD5'!G19,'7-1b RD Palmdale-Fleet'!G19,'7-1c RD MD5 RD559'!G19,'7-2 RD RD551'!G19,'7-3 RD RD553'!G19,'7-4 RD RD555'!G19,'7-5 RD RD556'!G19,'7-6 RD RD557'!G19,'7-7 RD RD558'!G19,'8-1 SUR Saticoy'!G19))</f>
      </c>
      <c r="H18" s="16">
        <f>IF(SUM('5-1a RD MD3 Westchester'!H19,'5-1b RD MD3 Const'!H19,'5-1c RD Westchester-Fleet'!H19,'5-1d RD RD233-333-433'!H19,'5-2 RD RD339-539'!H19,'5-3 RD RD232A'!H19,'5-4 RD RD232A'!H19,'5-5 RD RD336'!H19,'6-1a RD MD4 Hollydale'!H19,'6-1b RD Hollydale-Fleet'!H19,'6-1c RD MD4 Const Permit'!H19,'6-1d RD MD4 Survey'!H19,'6-2 RD RD142'!H19,'6-3 RD RD141-241'!H19,'6-4 RD RD146-446'!H19,'7-1a RD MD5'!H19,'7-1b RD Palmdale-Fleet'!H19,'7-1c RD MD5 RD559'!H19,'7-2 RD RD551'!H19,'7-3 RD RD553'!H19,'7-4 RD RD555'!H19,'7-5 RD RD556'!H19,'7-6 RD RD557'!H19,'7-7 RD RD558'!H19,'8-1 SUR Saticoy'!H19)=0,"",SUM('5-1a RD MD3 Westchester'!H19,'5-1b RD MD3 Const'!H19,'5-1c RD Westchester-Fleet'!H19,'5-1d RD RD233-333-433'!H19,'5-2 RD RD339-539'!H19,'5-3 RD RD232A'!H19,'5-4 RD RD232A'!H19,'5-5 RD RD336'!H19,'6-1a RD MD4 Hollydale'!H19,'6-1b RD Hollydale-Fleet'!H19,'6-1c RD MD4 Const Permit'!H19,'6-1d RD MD4 Survey'!H19,'6-2 RD RD142'!H19,'6-3 RD RD141-241'!H19,'6-4 RD RD146-446'!H19,'7-1a RD MD5'!H19,'7-1b RD Palmdale-Fleet'!H19,'7-1c RD MD5 RD559'!H19,'7-2 RD RD551'!H19,'7-3 RD RD553'!H19,'7-4 RD RD555'!H19,'7-5 RD RD556'!H19,'7-6 RD RD557'!H19,'7-7 RD RD558'!H19,'8-1 SUR Saticoy'!H19))</f>
      </c>
      <c r="I18" s="16">
        <f t="shared" si="0"/>
        <v>0</v>
      </c>
      <c r="J18" s="16">
        <f t="shared" si="1"/>
        <v>0</v>
      </c>
      <c r="K18" s="18"/>
      <c r="L18" s="71"/>
      <c r="M18" s="19">
        <f t="shared" si="2"/>
        <v>0</v>
      </c>
      <c r="N18" s="3"/>
    </row>
    <row r="19" spans="1:14" s="2" customFormat="1" ht="13.5" customHeight="1" thickBot="1">
      <c r="A19" s="20"/>
      <c r="B19" s="16">
        <f>IF(SUM('5-1a RD MD3 Westchester'!B20,'5-1b RD MD3 Const'!B20,'5-1c RD Westchester-Fleet'!B20,'5-1d RD RD233-333-433'!B20,'5-2 RD RD339-539'!B20,'5-3 RD RD232A'!B20,'5-4 RD RD232A'!B20,'5-5 RD RD336'!B20,'6-1a RD MD4 Hollydale'!B20,'6-1b RD Hollydale-Fleet'!B20,'6-1c RD MD4 Const Permit'!B20,'6-1d RD MD4 Survey'!B20,'6-2 RD RD142'!B20,'6-3 RD RD141-241'!B20,'6-4 RD RD146-446'!B20,'7-1a RD MD5'!B20,'7-1b RD Palmdale-Fleet'!B20,'7-1c RD MD5 RD559'!B20,'7-2 RD RD551'!B20,'7-3 RD RD553'!B20,'7-4 RD RD555'!B20,'7-5 RD RD556'!B20,'7-6 RD RD557'!B20,'7-7 RD RD558'!B20,'8-1 SUR Saticoy'!B20)=0,"",SUM('5-1a RD MD3 Westchester'!B20,'5-1b RD MD3 Const'!B20,'5-1c RD Westchester-Fleet'!B20,'5-1d RD RD233-333-433'!B20,'5-2 RD RD339-539'!B20,'5-3 RD RD232A'!B20,'5-4 RD RD232A'!B20,'5-5 RD RD336'!B20,'6-1a RD MD4 Hollydale'!B20,'6-1b RD Hollydale-Fleet'!B20,'6-1c RD MD4 Const Permit'!B20,'6-1d RD MD4 Survey'!B20,'6-2 RD RD142'!B20,'6-3 RD RD141-241'!B20,'6-4 RD RD146-446'!B20,'7-1a RD MD5'!B20,'7-1b RD Palmdale-Fleet'!B20,'7-1c RD MD5 RD559'!B20,'7-2 RD RD551'!B20,'7-3 RD RD553'!B20,'7-4 RD RD555'!B20,'7-5 RD RD556'!B20,'7-6 RD RD557'!B20,'7-7 RD RD558'!B20,'8-1 SUR Saticoy'!B20))</f>
      </c>
      <c r="C19" s="16">
        <f>IF(SUM('5-1a RD MD3 Westchester'!C20,'5-1b RD MD3 Const'!C20,'5-1c RD Westchester-Fleet'!C20,'5-1d RD RD233-333-433'!C20,'5-2 RD RD339-539'!C20,'5-3 RD RD232A'!C20,'5-4 RD RD232A'!C20,'5-5 RD RD336'!C20,'6-1a RD MD4 Hollydale'!C20,'6-1b RD Hollydale-Fleet'!C20,'6-1c RD MD4 Const Permit'!C20,'6-1d RD MD4 Survey'!C20,'6-2 RD RD142'!C20,'6-3 RD RD141-241'!C20,'6-4 RD RD146-446'!C20,'7-1a RD MD5'!C20,'7-1b RD Palmdale-Fleet'!C20,'7-1c RD MD5 RD559'!C20,'7-2 RD RD551'!C20,'7-3 RD RD553'!C20,'7-4 RD RD555'!C20,'7-5 RD RD556'!C20,'7-6 RD RD557'!C20,'7-7 RD RD558'!C20,'8-1 SUR Saticoy'!C20)=0,"",SUM('5-1a RD MD3 Westchester'!C20,'5-1b RD MD3 Const'!C20,'5-1c RD Westchester-Fleet'!C20,'5-1d RD RD233-333-433'!C20,'5-2 RD RD339-539'!C20,'5-3 RD RD232A'!C20,'5-4 RD RD232A'!C20,'5-5 RD RD336'!C20,'6-1a RD MD4 Hollydale'!C20,'6-1b RD Hollydale-Fleet'!C20,'6-1c RD MD4 Const Permit'!C20,'6-1d RD MD4 Survey'!C20,'6-2 RD RD142'!C20,'6-3 RD RD141-241'!C20,'6-4 RD RD146-446'!C20,'7-1a RD MD5'!C20,'7-1b RD Palmdale-Fleet'!C20,'7-1c RD MD5 RD559'!C20,'7-2 RD RD551'!C20,'7-3 RD RD553'!C20,'7-4 RD RD555'!C20,'7-5 RD RD556'!C20,'7-6 RD RD557'!C20,'7-7 RD RD558'!C20,'8-1 SUR Saticoy'!C20))</f>
      </c>
      <c r="D19" s="16">
        <f>IF(SUM('5-1a RD MD3 Westchester'!D20,'5-1b RD MD3 Const'!D20,'5-1c RD Westchester-Fleet'!D20,'5-1d RD RD233-333-433'!D20,'5-2 RD RD339-539'!D20,'5-3 RD RD232A'!D20,'5-4 RD RD232A'!D20,'5-5 RD RD336'!D20,'6-1a RD MD4 Hollydale'!D20,'6-1b RD Hollydale-Fleet'!D20,'6-1c RD MD4 Const Permit'!D20,'6-1d RD MD4 Survey'!D20,'6-2 RD RD142'!D20,'6-3 RD RD141-241'!D20,'6-4 RD RD146-446'!D20,'7-1a RD MD5'!D20,'7-1b RD Palmdale-Fleet'!D20,'7-1c RD MD5 RD559'!D20,'7-2 RD RD551'!D20,'7-3 RD RD553'!D20,'7-4 RD RD555'!D20,'7-5 RD RD556'!D20,'7-6 RD RD557'!D20,'7-7 RD RD558'!D20,'8-1 SUR Saticoy'!D20)=0,"",SUM('5-1a RD MD3 Westchester'!D20,'5-1b RD MD3 Const'!D20,'5-1c RD Westchester-Fleet'!D20,'5-1d RD RD233-333-433'!D20,'5-2 RD RD339-539'!D20,'5-3 RD RD232A'!D20,'5-4 RD RD232A'!D20,'5-5 RD RD336'!D20,'6-1a RD MD4 Hollydale'!D20,'6-1b RD Hollydale-Fleet'!D20,'6-1c RD MD4 Const Permit'!D20,'6-1d RD MD4 Survey'!D20,'6-2 RD RD142'!D20,'6-3 RD RD141-241'!D20,'6-4 RD RD146-446'!D20,'7-1a RD MD5'!D20,'7-1b RD Palmdale-Fleet'!D20,'7-1c RD MD5 RD559'!D20,'7-2 RD RD551'!D20,'7-3 RD RD553'!D20,'7-4 RD RD555'!D20,'7-5 RD RD556'!D20,'7-6 RD RD557'!D20,'7-7 RD RD558'!D20,'8-1 SUR Saticoy'!D20))</f>
      </c>
      <c r="E19" s="16">
        <f>IF(SUM('5-1a RD MD3 Westchester'!E20,'5-1b RD MD3 Const'!E20,'5-1c RD Westchester-Fleet'!E20,'5-1d RD RD233-333-433'!E20,'5-2 RD RD339-539'!E20,'5-3 RD RD232A'!E20,'5-4 RD RD232A'!E20,'5-5 RD RD336'!E20,'6-1a RD MD4 Hollydale'!E20,'6-1b RD Hollydale-Fleet'!E20,'6-1c RD MD4 Const Permit'!E20,'6-1d RD MD4 Survey'!E20,'6-2 RD RD142'!E20,'6-3 RD RD141-241'!E20,'6-4 RD RD146-446'!E20,'7-1a RD MD5'!E20,'7-1b RD Palmdale-Fleet'!E20,'7-1c RD MD5 RD559'!E20,'7-2 RD RD551'!E20,'7-3 RD RD553'!E20,'7-4 RD RD555'!E20,'7-5 RD RD556'!E20,'7-6 RD RD557'!E20,'7-7 RD RD558'!E20,'8-1 SUR Saticoy'!E20)=0,"",SUM('5-1a RD MD3 Westchester'!E20,'5-1b RD MD3 Const'!E20,'5-1c RD Westchester-Fleet'!E20,'5-1d RD RD233-333-433'!E20,'5-2 RD RD339-539'!E20,'5-3 RD RD232A'!E20,'5-4 RD RD232A'!E20,'5-5 RD RD336'!E20,'6-1a RD MD4 Hollydale'!E20,'6-1b RD Hollydale-Fleet'!E20,'6-1c RD MD4 Const Permit'!E20,'6-1d RD MD4 Survey'!E20,'6-2 RD RD142'!E20,'6-3 RD RD141-241'!E20,'6-4 RD RD146-446'!E20,'7-1a RD MD5'!E20,'7-1b RD Palmdale-Fleet'!E20,'7-1c RD MD5 RD559'!E20,'7-2 RD RD551'!E20,'7-3 RD RD553'!E20,'7-4 RD RD555'!E20,'7-5 RD RD556'!E20,'7-6 RD RD557'!E20,'7-7 RD RD558'!E20,'8-1 SUR Saticoy'!E20))</f>
      </c>
      <c r="F19" s="16">
        <f>IF(SUM('5-1a RD MD3 Westchester'!F20,'5-1b RD MD3 Const'!F20,'5-1c RD Westchester-Fleet'!F20,'5-1d RD RD233-333-433'!F20,'5-2 RD RD339-539'!F20,'5-3 RD RD232A'!F20,'5-4 RD RD232A'!F20,'5-5 RD RD336'!F20,'6-1a RD MD4 Hollydale'!F20,'6-1b RD Hollydale-Fleet'!F20,'6-1c RD MD4 Const Permit'!F20,'6-1d RD MD4 Survey'!F20,'6-2 RD RD142'!F20,'6-3 RD RD141-241'!F20,'6-4 RD RD146-446'!F20,'7-1a RD MD5'!F20,'7-1b RD Palmdale-Fleet'!F20,'7-1c RD MD5 RD559'!F20,'7-2 RD RD551'!F20,'7-3 RD RD553'!F20,'7-4 RD RD555'!F20,'7-5 RD RD556'!F20,'7-6 RD RD557'!F20,'7-7 RD RD558'!F20,'8-1 SUR Saticoy'!F20)=0,"",SUM('5-1a RD MD3 Westchester'!F20,'5-1b RD MD3 Const'!F20,'5-1c RD Westchester-Fleet'!F20,'5-1d RD RD233-333-433'!F20,'5-2 RD RD339-539'!F20,'5-3 RD RD232A'!F20,'5-4 RD RD232A'!F20,'5-5 RD RD336'!F20,'6-1a RD MD4 Hollydale'!F20,'6-1b RD Hollydale-Fleet'!F20,'6-1c RD MD4 Const Permit'!F20,'6-1d RD MD4 Survey'!F20,'6-2 RD RD142'!F20,'6-3 RD RD141-241'!F20,'6-4 RD RD146-446'!F20,'7-1a RD MD5'!F20,'7-1b RD Palmdale-Fleet'!F20,'7-1c RD MD5 RD559'!F20,'7-2 RD RD551'!F20,'7-3 RD RD553'!F20,'7-4 RD RD555'!F20,'7-5 RD RD556'!F20,'7-6 RD RD557'!F20,'7-7 RD RD558'!F20,'8-1 SUR Saticoy'!F20))</f>
      </c>
      <c r="G19" s="16">
        <f>IF(SUM('5-1a RD MD3 Westchester'!G20,'5-1b RD MD3 Const'!G20,'5-1c RD Westchester-Fleet'!G20,'5-1d RD RD233-333-433'!G20,'5-2 RD RD339-539'!G20,'5-3 RD RD232A'!G20,'5-4 RD RD232A'!G20,'5-5 RD RD336'!G20,'6-1a RD MD4 Hollydale'!G20,'6-1b RD Hollydale-Fleet'!G20,'6-1c RD MD4 Const Permit'!G20,'6-1d RD MD4 Survey'!G20,'6-2 RD RD142'!G20,'6-3 RD RD141-241'!G20,'6-4 RD RD146-446'!G20,'7-1a RD MD5'!G20,'7-1b RD Palmdale-Fleet'!G20,'7-1c RD MD5 RD559'!G20,'7-2 RD RD551'!G20,'7-3 RD RD553'!G20,'7-4 RD RD555'!G20,'7-5 RD RD556'!G20,'7-6 RD RD557'!G20,'7-7 RD RD558'!G20,'8-1 SUR Saticoy'!G20)=0,"",SUM('5-1a RD MD3 Westchester'!G20,'5-1b RD MD3 Const'!G20,'5-1c RD Westchester-Fleet'!G20,'5-1d RD RD233-333-433'!G20,'5-2 RD RD339-539'!G20,'5-3 RD RD232A'!G20,'5-4 RD RD232A'!G20,'5-5 RD RD336'!G20,'6-1a RD MD4 Hollydale'!G20,'6-1b RD Hollydale-Fleet'!G20,'6-1c RD MD4 Const Permit'!G20,'6-1d RD MD4 Survey'!G20,'6-2 RD RD142'!G20,'6-3 RD RD141-241'!G20,'6-4 RD RD146-446'!G20,'7-1a RD MD5'!G20,'7-1b RD Palmdale-Fleet'!G20,'7-1c RD MD5 RD559'!G20,'7-2 RD RD551'!G20,'7-3 RD RD553'!G20,'7-4 RD RD555'!G20,'7-5 RD RD556'!G20,'7-6 RD RD557'!G20,'7-7 RD RD558'!G20,'8-1 SUR Saticoy'!G20))</f>
      </c>
      <c r="H19" s="16">
        <f>IF(SUM('5-1a RD MD3 Westchester'!H20,'5-1b RD MD3 Const'!H20,'5-1c RD Westchester-Fleet'!H20,'5-1d RD RD233-333-433'!H20,'5-2 RD RD339-539'!H20,'5-3 RD RD232A'!H20,'5-4 RD RD232A'!H20,'5-5 RD RD336'!H20,'6-1a RD MD4 Hollydale'!H20,'6-1b RD Hollydale-Fleet'!H20,'6-1c RD MD4 Const Permit'!H20,'6-1d RD MD4 Survey'!H20,'6-2 RD RD142'!H20,'6-3 RD RD141-241'!H20,'6-4 RD RD146-446'!H20,'7-1a RD MD5'!H20,'7-1b RD Palmdale-Fleet'!H20,'7-1c RD MD5 RD559'!H20,'7-2 RD RD551'!H20,'7-3 RD RD553'!H20,'7-4 RD RD555'!H20,'7-5 RD RD556'!H20,'7-6 RD RD557'!H20,'7-7 RD RD558'!H20,'8-1 SUR Saticoy'!H20)=0,"",SUM('5-1a RD MD3 Westchester'!H20,'5-1b RD MD3 Const'!H20,'5-1c RD Westchester-Fleet'!H20,'5-1d RD RD233-333-433'!H20,'5-2 RD RD339-539'!H20,'5-3 RD RD232A'!H20,'5-4 RD RD232A'!H20,'5-5 RD RD336'!H20,'6-1a RD MD4 Hollydale'!H20,'6-1b RD Hollydale-Fleet'!H20,'6-1c RD MD4 Const Permit'!H20,'6-1d RD MD4 Survey'!H20,'6-2 RD RD142'!H20,'6-3 RD RD141-241'!H20,'6-4 RD RD146-446'!H20,'7-1a RD MD5'!H20,'7-1b RD Palmdale-Fleet'!H20,'7-1c RD MD5 RD559'!H20,'7-2 RD RD551'!H20,'7-3 RD RD553'!H20,'7-4 RD RD555'!H20,'7-5 RD RD556'!H20,'7-6 RD RD557'!H20,'7-7 RD RD558'!H20,'8-1 SUR Saticoy'!H20))</f>
      </c>
      <c r="I19" s="16">
        <f t="shared" si="0"/>
        <v>0</v>
      </c>
      <c r="J19" s="16">
        <f t="shared" si="1"/>
        <v>0</v>
      </c>
      <c r="K19" s="22"/>
      <c r="L19" s="73"/>
      <c r="M19" s="23">
        <f t="shared" si="2"/>
        <v>0</v>
      </c>
      <c r="N19" s="3"/>
    </row>
    <row r="20" spans="1:14" s="2" customFormat="1" ht="18.75" thickBot="1">
      <c r="A20" s="24" t="s">
        <v>15</v>
      </c>
      <c r="B20" s="25"/>
      <c r="C20" s="25"/>
      <c r="D20" s="25"/>
      <c r="E20" s="26"/>
      <c r="F20" s="123"/>
      <c r="G20" s="124"/>
      <c r="H20" s="124"/>
      <c r="I20" s="124"/>
      <c r="J20" s="124"/>
      <c r="K20" s="124"/>
      <c r="L20" s="125"/>
      <c r="M20" s="27" t="s">
        <v>0</v>
      </c>
      <c r="N20" s="3"/>
    </row>
    <row r="21" spans="1:14" s="2" customFormat="1" ht="10.5" customHeight="1" thickTop="1">
      <c r="A21" s="91" t="s">
        <v>41</v>
      </c>
      <c r="B21" s="92"/>
      <c r="C21" s="92"/>
      <c r="D21" s="92"/>
      <c r="E21" s="93"/>
      <c r="F21" s="126"/>
      <c r="G21" s="127"/>
      <c r="H21" s="127"/>
      <c r="I21" s="127"/>
      <c r="J21" s="127"/>
      <c r="K21" s="127"/>
      <c r="L21" s="128"/>
      <c r="M21" s="29" t="s">
        <v>0</v>
      </c>
      <c r="N21" s="3"/>
    </row>
    <row r="22" spans="1:14" s="2" customFormat="1" ht="13.5" customHeight="1">
      <c r="A22" s="94"/>
      <c r="B22" s="95"/>
      <c r="C22" s="95"/>
      <c r="D22" s="95"/>
      <c r="E22" s="96"/>
      <c r="F22" s="115"/>
      <c r="G22" s="116"/>
      <c r="H22" s="116"/>
      <c r="I22" s="116"/>
      <c r="J22" s="116"/>
      <c r="K22" s="116"/>
      <c r="L22" s="117"/>
      <c r="M22" s="19" t="s">
        <v>0</v>
      </c>
      <c r="N22" s="3"/>
    </row>
    <row r="23" spans="1:14" s="2" customFormat="1" ht="13.5" customHeight="1">
      <c r="A23" s="97"/>
      <c r="B23" s="98"/>
      <c r="C23" s="98"/>
      <c r="D23" s="98"/>
      <c r="E23" s="99"/>
      <c r="F23" s="115"/>
      <c r="G23" s="116"/>
      <c r="H23" s="116"/>
      <c r="I23" s="116"/>
      <c r="J23" s="116"/>
      <c r="K23" s="116"/>
      <c r="L23" s="117"/>
      <c r="M23" s="19" t="s">
        <v>0</v>
      </c>
      <c r="N23" s="3"/>
    </row>
    <row r="24" spans="1:14" s="2" customFormat="1" ht="13.5" customHeight="1" thickBot="1">
      <c r="A24" s="100" t="s">
        <v>44</v>
      </c>
      <c r="B24" s="101"/>
      <c r="C24" s="101"/>
      <c r="D24" s="101"/>
      <c r="E24" s="102"/>
      <c r="F24" s="115"/>
      <c r="G24" s="116"/>
      <c r="H24" s="116"/>
      <c r="I24" s="116"/>
      <c r="J24" s="116"/>
      <c r="K24" s="116"/>
      <c r="L24" s="117"/>
      <c r="M24" s="23" t="s">
        <v>0</v>
      </c>
      <c r="N24" s="3"/>
    </row>
    <row r="25" spans="1:14" s="2" customFormat="1" ht="13.5" customHeight="1" thickBot="1">
      <c r="A25" s="103"/>
      <c r="B25" s="104"/>
      <c r="C25" s="104"/>
      <c r="D25" s="104"/>
      <c r="E25" s="105"/>
      <c r="F25" s="136"/>
      <c r="G25" s="137"/>
      <c r="H25" s="137"/>
      <c r="I25" s="137"/>
      <c r="J25" s="137"/>
      <c r="K25" s="137"/>
      <c r="L25" s="138"/>
      <c r="M25" s="27" t="s">
        <v>0</v>
      </c>
      <c r="N25" s="3"/>
    </row>
    <row r="26" spans="1:14" s="2" customFormat="1" ht="13.5" customHeight="1" thickTop="1">
      <c r="A26" s="15"/>
      <c r="B26" s="28"/>
      <c r="C26" s="28"/>
      <c r="D26" s="28"/>
      <c r="E26" s="30"/>
      <c r="F26" s="142"/>
      <c r="G26" s="143"/>
      <c r="H26" s="143"/>
      <c r="I26" s="143"/>
      <c r="J26" s="143"/>
      <c r="K26" s="143"/>
      <c r="L26" s="144"/>
      <c r="M26" s="29" t="s">
        <v>0</v>
      </c>
      <c r="N26" s="3"/>
    </row>
    <row r="27" spans="1:14" s="2" customFormat="1" ht="13.5" customHeight="1">
      <c r="A27" s="15"/>
      <c r="B27" s="28"/>
      <c r="C27" s="28"/>
      <c r="D27" s="28"/>
      <c r="E27" s="30"/>
      <c r="F27" s="115"/>
      <c r="G27" s="116"/>
      <c r="H27" s="116"/>
      <c r="I27" s="116"/>
      <c r="J27" s="116"/>
      <c r="K27" s="116"/>
      <c r="L27" s="117"/>
      <c r="M27" s="19" t="s">
        <v>0</v>
      </c>
      <c r="N27" s="3"/>
    </row>
    <row r="28" spans="1:14" s="2" customFormat="1" ht="13.5" customHeight="1">
      <c r="A28" s="15"/>
      <c r="B28" s="28"/>
      <c r="C28" s="28"/>
      <c r="D28" s="28"/>
      <c r="E28" s="30"/>
      <c r="F28" s="112"/>
      <c r="G28" s="113"/>
      <c r="H28" s="113"/>
      <c r="I28" s="113"/>
      <c r="J28" s="113"/>
      <c r="K28" s="113"/>
      <c r="L28" s="114"/>
      <c r="M28" s="31" t="s">
        <v>0</v>
      </c>
      <c r="N28" s="3"/>
    </row>
    <row r="29" spans="1:14" s="2" customFormat="1" ht="18.75" thickBot="1">
      <c r="A29" s="15"/>
      <c r="B29" s="28"/>
      <c r="C29" s="28"/>
      <c r="D29" s="28"/>
      <c r="E29" s="30"/>
      <c r="F29" s="115"/>
      <c r="G29" s="116"/>
      <c r="H29" s="116"/>
      <c r="I29" s="116"/>
      <c r="J29" s="116"/>
      <c r="K29" s="116"/>
      <c r="L29" s="117"/>
      <c r="M29" s="23" t="s">
        <v>0</v>
      </c>
      <c r="N29" s="3"/>
    </row>
    <row r="30" spans="1:14" s="2" customFormat="1" ht="13.5" customHeight="1" thickBot="1">
      <c r="A30" s="15"/>
      <c r="B30" s="28"/>
      <c r="C30" s="28"/>
      <c r="D30" s="28"/>
      <c r="E30" s="30"/>
      <c r="F30" s="120"/>
      <c r="G30" s="121"/>
      <c r="H30" s="121"/>
      <c r="I30" s="121"/>
      <c r="J30" s="121"/>
      <c r="K30" s="121"/>
      <c r="L30" s="122"/>
      <c r="M30" s="27" t="s">
        <v>0</v>
      </c>
      <c r="N30" s="3"/>
    </row>
    <row r="31" spans="1:14" s="2" customFormat="1" ht="13.5" customHeight="1" thickBot="1" thickTop="1">
      <c r="A31" s="15"/>
      <c r="B31" s="28"/>
      <c r="C31" s="28"/>
      <c r="D31" s="28"/>
      <c r="E31" s="30"/>
      <c r="F31" s="109"/>
      <c r="G31" s="110"/>
      <c r="H31" s="110"/>
      <c r="I31" s="110"/>
      <c r="J31" s="110"/>
      <c r="K31" s="110"/>
      <c r="L31" s="111"/>
      <c r="M31" s="29"/>
      <c r="N31" s="3"/>
    </row>
    <row r="32" spans="1:14" s="2" customFormat="1" ht="13.5" customHeight="1" thickBot="1">
      <c r="A32" s="32"/>
      <c r="B32" s="33"/>
      <c r="C32" s="33"/>
      <c r="D32" s="33"/>
      <c r="E32" s="33"/>
      <c r="F32" s="139" t="s">
        <v>152</v>
      </c>
      <c r="G32" s="140"/>
      <c r="H32" s="140"/>
      <c r="I32" s="140"/>
      <c r="J32" s="140"/>
      <c r="K32" s="140"/>
      <c r="L32" s="141"/>
      <c r="M32" s="34">
        <f>SUM(M10:M19)</f>
        <v>0</v>
      </c>
      <c r="N32" s="3"/>
    </row>
    <row r="33" spans="1:14" ht="12.75">
      <c r="A33" s="3"/>
      <c r="B33" s="3"/>
      <c r="C33" s="3"/>
      <c r="D33" s="3"/>
      <c r="E33" s="3"/>
      <c r="F33" s="35"/>
      <c r="G33" s="3"/>
      <c r="H33" s="3"/>
      <c r="I33" s="3"/>
      <c r="J33" s="3"/>
      <c r="K33" s="3"/>
      <c r="L33" s="3"/>
      <c r="M33" s="3"/>
      <c r="N33" s="3"/>
    </row>
    <row r="34" spans="1:14" ht="12.75">
      <c r="A34" s="3"/>
      <c r="B34" s="3"/>
      <c r="C34" s="3"/>
      <c r="D34" s="3"/>
      <c r="E34" s="3"/>
      <c r="F34" s="3"/>
      <c r="G34" s="3"/>
      <c r="H34" s="3"/>
      <c r="I34" s="3"/>
      <c r="J34" s="3"/>
      <c r="K34" s="3"/>
      <c r="L34" s="3"/>
      <c r="M34" s="3"/>
      <c r="N34" s="3"/>
    </row>
    <row r="35" spans="1:14" ht="12.75">
      <c r="A35" s="3"/>
      <c r="B35" s="3"/>
      <c r="C35" s="3"/>
      <c r="D35" s="3"/>
      <c r="E35" s="3"/>
      <c r="F35" s="3"/>
      <c r="G35" s="3"/>
      <c r="H35" s="3"/>
      <c r="I35" s="3"/>
      <c r="J35" s="3"/>
      <c r="K35" s="3"/>
      <c r="L35" s="3"/>
      <c r="M35" s="3"/>
      <c r="N35" s="3"/>
    </row>
    <row r="36" spans="1:14" ht="12.75">
      <c r="A36" s="3"/>
      <c r="B36" s="3"/>
      <c r="C36" s="3"/>
      <c r="D36" s="3"/>
      <c r="E36" s="3"/>
      <c r="F36" s="3"/>
      <c r="G36" s="3"/>
      <c r="H36" s="3"/>
      <c r="I36" s="3"/>
      <c r="J36" s="3"/>
      <c r="K36" s="3"/>
      <c r="L36" s="3"/>
      <c r="M36" s="3"/>
      <c r="N36" s="3"/>
    </row>
    <row r="37" spans="1:14" ht="12.75" customHeight="1" hidden="1">
      <c r="A37" s="38"/>
      <c r="B37" s="134"/>
      <c r="C37" s="134"/>
      <c r="D37" s="134"/>
      <c r="E37" s="134"/>
      <c r="F37" s="134"/>
      <c r="G37" s="135"/>
      <c r="H37" s="135"/>
      <c r="I37" s="135"/>
      <c r="J37" s="135"/>
      <c r="K37" s="40"/>
      <c r="L37" s="40"/>
      <c r="M37" s="40"/>
      <c r="N37" s="3"/>
    </row>
  </sheetData>
  <sheetProtection sheet="1"/>
  <mergeCells count="20">
    <mergeCell ref="A2:D2"/>
    <mergeCell ref="A6:F6"/>
    <mergeCell ref="B8:H8"/>
    <mergeCell ref="F20:L20"/>
    <mergeCell ref="A21:E23"/>
    <mergeCell ref="F21:L21"/>
    <mergeCell ref="F22:L22"/>
    <mergeCell ref="F23:L23"/>
    <mergeCell ref="A24:E25"/>
    <mergeCell ref="F24:L24"/>
    <mergeCell ref="F25:L25"/>
    <mergeCell ref="F26:L26"/>
    <mergeCell ref="F27:L27"/>
    <mergeCell ref="F28:L28"/>
    <mergeCell ref="F29:L29"/>
    <mergeCell ref="F30:L30"/>
    <mergeCell ref="F31:L31"/>
    <mergeCell ref="F32:L32"/>
    <mergeCell ref="B37:F37"/>
    <mergeCell ref="G37:J37"/>
  </mergeCells>
  <printOptions/>
  <pageMargins left="0.25" right="0.25" top="0.25" bottom="0.25" header="0.25" footer="0.25"/>
  <pageSetup fitToHeight="1" fitToWidth="1" horizontalDpi="1200" verticalDpi="1200" orientation="landscape" r:id="rId1"/>
</worksheet>
</file>

<file path=xl/worksheets/sheet30.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F22" sqref="F22:K2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180</v>
      </c>
      <c r="K1" s="3"/>
      <c r="L1" s="3"/>
    </row>
    <row r="2" spans="1:12" ht="12.75">
      <c r="A2" s="106" t="s">
        <v>35</v>
      </c>
      <c r="B2" s="107"/>
      <c r="C2" s="107"/>
      <c r="D2" s="107"/>
      <c r="E2" s="36" t="s">
        <v>90</v>
      </c>
      <c r="F2" s="42"/>
      <c r="G2" s="42"/>
      <c r="H2" s="42"/>
      <c r="I2" s="42"/>
      <c r="J2" s="42"/>
      <c r="K2" s="42"/>
      <c r="L2" s="3"/>
    </row>
    <row r="3" spans="1:12" ht="12.75">
      <c r="A3" s="106" t="s">
        <v>126</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2</v>
      </c>
      <c r="D11" s="61">
        <v>2</v>
      </c>
      <c r="E11" s="61">
        <v>2</v>
      </c>
      <c r="F11" s="61">
        <v>2</v>
      </c>
      <c r="G11" s="61">
        <v>1</v>
      </c>
      <c r="H11" s="62">
        <v>0</v>
      </c>
      <c r="I11" s="16">
        <f>SUM(B11:H11)</f>
        <v>9</v>
      </c>
      <c r="J11" s="50">
        <f>I11*52</f>
        <v>468</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120</v>
      </c>
      <c r="B23" s="28"/>
      <c r="C23" s="28"/>
      <c r="D23" s="28"/>
      <c r="E23" s="28"/>
      <c r="F23" s="155"/>
      <c r="G23" s="156"/>
      <c r="H23" s="156"/>
      <c r="I23" s="156"/>
      <c r="J23" s="156"/>
      <c r="K23" s="157"/>
      <c r="L23" s="3"/>
    </row>
    <row r="24" spans="1:12" s="2" customFormat="1" ht="13.5" customHeight="1">
      <c r="A24" s="43" t="s">
        <v>125</v>
      </c>
      <c r="B24" s="52"/>
      <c r="C24" s="28"/>
      <c r="D24" s="28"/>
      <c r="E24" s="28"/>
      <c r="F24" s="155"/>
      <c r="G24" s="156"/>
      <c r="H24" s="156"/>
      <c r="I24" s="156"/>
      <c r="J24" s="156"/>
      <c r="K24" s="157"/>
      <c r="L24" s="3"/>
    </row>
    <row r="25" spans="1:12" s="2" customFormat="1" ht="13.5" customHeight="1">
      <c r="A25" s="43" t="s">
        <v>123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31.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 sqref="J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179</v>
      </c>
      <c r="K1" s="3"/>
      <c r="L1" s="3"/>
    </row>
    <row r="2" spans="1:12" ht="12.75">
      <c r="A2" s="106" t="s">
        <v>35</v>
      </c>
      <c r="B2" s="107"/>
      <c r="C2" s="107"/>
      <c r="D2" s="107"/>
      <c r="E2" s="36" t="s">
        <v>91</v>
      </c>
      <c r="F2" s="42"/>
      <c r="G2" s="42"/>
      <c r="H2" s="42"/>
      <c r="I2" s="42"/>
      <c r="J2" s="42"/>
      <c r="K2" s="42"/>
      <c r="L2" s="3"/>
    </row>
    <row r="3" spans="1:12" ht="12.75">
      <c r="A3" s="106" t="s">
        <v>138</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3</v>
      </c>
      <c r="D11" s="61">
        <v>3</v>
      </c>
      <c r="E11" s="61">
        <v>3</v>
      </c>
      <c r="F11" s="61">
        <v>3</v>
      </c>
      <c r="G11" s="61">
        <v>3</v>
      </c>
      <c r="H11" s="62">
        <v>0</v>
      </c>
      <c r="I11" s="16">
        <f>SUM(B11:H11)</f>
        <v>15</v>
      </c>
      <c r="J11" s="50">
        <f>I11*52</f>
        <v>780</v>
      </c>
      <c r="K11" s="46"/>
      <c r="L11" s="3"/>
    </row>
    <row r="12" spans="1:12" s="2" customFormat="1" ht="13.5" customHeight="1">
      <c r="A12" s="60"/>
      <c r="B12" s="61">
        <v>0</v>
      </c>
      <c r="C12" s="61">
        <v>3</v>
      </c>
      <c r="D12" s="61">
        <v>3</v>
      </c>
      <c r="E12" s="61">
        <v>3</v>
      </c>
      <c r="F12" s="61">
        <v>3</v>
      </c>
      <c r="G12" s="61">
        <v>3</v>
      </c>
      <c r="H12" s="62">
        <v>0</v>
      </c>
      <c r="I12" s="16">
        <f aca="true" t="shared" si="0" ref="I12:I20">SUM(B12:H12)</f>
        <v>15</v>
      </c>
      <c r="J12" s="50">
        <f aca="true" t="shared" si="1" ref="J12:J20">I12*52</f>
        <v>780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28"/>
      <c r="C23" s="28"/>
      <c r="D23" s="28"/>
      <c r="E23" s="28"/>
      <c r="F23" s="155"/>
      <c r="G23" s="156"/>
      <c r="H23" s="156"/>
      <c r="I23" s="156"/>
      <c r="J23" s="156"/>
      <c r="K23" s="157"/>
      <c r="L23" s="3"/>
    </row>
    <row r="24" spans="1:12" s="2" customFormat="1" ht="13.5" customHeight="1">
      <c r="A24" s="43" t="s">
        <v>75</v>
      </c>
      <c r="B24" s="52"/>
      <c r="C24" s="28"/>
      <c r="D24" s="28"/>
      <c r="E24" s="28"/>
      <c r="F24" s="155"/>
      <c r="G24" s="156"/>
      <c r="H24" s="156"/>
      <c r="I24" s="156"/>
      <c r="J24" s="156"/>
      <c r="K24" s="157"/>
      <c r="L24" s="3"/>
    </row>
    <row r="25" spans="1:12" s="2" customFormat="1" ht="13.5" customHeight="1">
      <c r="A25" s="43" t="s">
        <v>137</v>
      </c>
      <c r="B25" s="28"/>
      <c r="C25" s="28"/>
      <c r="D25" s="28"/>
      <c r="E25" s="28"/>
      <c r="F25" s="155"/>
      <c r="G25" s="156"/>
      <c r="H25" s="156"/>
      <c r="I25" s="156"/>
      <c r="J25" s="156"/>
      <c r="K25" s="157"/>
      <c r="L25" s="3"/>
    </row>
    <row r="26" spans="1:12" s="2" customFormat="1" ht="13.5" customHeight="1">
      <c r="A26" s="43" t="s">
        <v>136</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32.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 sqref="J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178</v>
      </c>
      <c r="K1" s="3"/>
      <c r="L1" s="3"/>
    </row>
    <row r="2" spans="1:12" ht="12.75">
      <c r="A2" s="106" t="s">
        <v>35</v>
      </c>
      <c r="B2" s="107"/>
      <c r="C2" s="107"/>
      <c r="D2" s="107"/>
      <c r="E2" s="36" t="s">
        <v>74</v>
      </c>
      <c r="F2" s="42"/>
      <c r="G2" s="42"/>
      <c r="H2" s="42"/>
      <c r="I2" s="42"/>
      <c r="J2" s="42"/>
      <c r="K2" s="42"/>
      <c r="L2" s="3"/>
    </row>
    <row r="3" spans="1:12" ht="12.75">
      <c r="A3" s="106" t="s">
        <v>126</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1</v>
      </c>
      <c r="D11" s="61">
        <v>1</v>
      </c>
      <c r="E11" s="61">
        <v>1</v>
      </c>
      <c r="F11" s="61">
        <v>1</v>
      </c>
      <c r="G11" s="61">
        <v>1</v>
      </c>
      <c r="H11" s="62">
        <v>0</v>
      </c>
      <c r="I11" s="16">
        <f>SUM(B11:H11)</f>
        <v>5</v>
      </c>
      <c r="J11" s="50">
        <f>I11*52</f>
        <v>260</v>
      </c>
      <c r="K11" s="46"/>
      <c r="L11" s="3"/>
    </row>
    <row r="12" spans="1:12" s="2" customFormat="1" ht="13.5" customHeight="1">
      <c r="A12" s="60"/>
      <c r="B12" s="61">
        <v>0</v>
      </c>
      <c r="C12" s="61">
        <v>1</v>
      </c>
      <c r="D12" s="61">
        <v>1</v>
      </c>
      <c r="E12" s="61">
        <v>1</v>
      </c>
      <c r="F12" s="61">
        <v>1</v>
      </c>
      <c r="G12" s="61">
        <v>1</v>
      </c>
      <c r="H12" s="62">
        <v>0</v>
      </c>
      <c r="I12" s="16">
        <f aca="true" t="shared" si="0" ref="I12:I20">SUM(B12:H12)</f>
        <v>5</v>
      </c>
      <c r="J12" s="50">
        <f aca="true" t="shared" si="1" ref="J12:J20">I12*52</f>
        <v>260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28"/>
      <c r="C23" s="28"/>
      <c r="D23" s="28"/>
      <c r="E23" s="28"/>
      <c r="F23" s="155"/>
      <c r="G23" s="156"/>
      <c r="H23" s="156"/>
      <c r="I23" s="156"/>
      <c r="J23" s="156"/>
      <c r="K23" s="157"/>
      <c r="L23" s="3"/>
    </row>
    <row r="24" spans="1:12" s="2" customFormat="1" ht="13.5" customHeight="1">
      <c r="A24" s="43" t="s">
        <v>75</v>
      </c>
      <c r="B24" s="28"/>
      <c r="C24" s="28"/>
      <c r="D24" s="28"/>
      <c r="E24" s="28"/>
      <c r="F24" s="155"/>
      <c r="G24" s="156"/>
      <c r="H24" s="156"/>
      <c r="I24" s="156"/>
      <c r="J24" s="156"/>
      <c r="K24" s="157"/>
      <c r="L24" s="3"/>
    </row>
    <row r="25" spans="1:12" s="2" customFormat="1" ht="13.5" customHeight="1">
      <c r="A25" s="43" t="s">
        <v>123</v>
      </c>
      <c r="B25" s="28"/>
      <c r="C25" s="28"/>
      <c r="D25" s="28"/>
      <c r="E25" s="28"/>
      <c r="F25" s="155"/>
      <c r="G25" s="156"/>
      <c r="H25" s="156"/>
      <c r="I25" s="156"/>
      <c r="J25" s="156"/>
      <c r="K25" s="157"/>
      <c r="L25" s="3"/>
    </row>
    <row r="26" spans="1:12" s="2" customFormat="1" ht="13.5" customHeight="1">
      <c r="A26" s="43" t="s">
        <v>135</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33.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11" sqref="J11"/>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177</v>
      </c>
      <c r="K1" s="3"/>
      <c r="L1" s="3"/>
    </row>
    <row r="2" spans="1:12" ht="12.75">
      <c r="A2" s="106" t="s">
        <v>35</v>
      </c>
      <c r="B2" s="107"/>
      <c r="C2" s="107"/>
      <c r="D2" s="107"/>
      <c r="E2" s="36" t="s">
        <v>92</v>
      </c>
      <c r="F2" s="42"/>
      <c r="G2" s="42"/>
      <c r="H2" s="42"/>
      <c r="I2" s="42"/>
      <c r="J2" s="42"/>
      <c r="K2" s="42"/>
      <c r="L2" s="3"/>
    </row>
    <row r="3" spans="1:12" ht="12.75">
      <c r="A3" s="106" t="s">
        <v>108</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0.5</v>
      </c>
      <c r="D11" s="61">
        <v>0.5</v>
      </c>
      <c r="E11" s="61">
        <v>0.5</v>
      </c>
      <c r="F11" s="61">
        <v>0.5</v>
      </c>
      <c r="G11" s="61">
        <v>0.5</v>
      </c>
      <c r="H11" s="62">
        <v>0</v>
      </c>
      <c r="I11" s="16">
        <f>SUM(B11:H11)</f>
        <v>2.5</v>
      </c>
      <c r="J11" s="50">
        <f>I11*52</f>
        <v>130</v>
      </c>
      <c r="K11" s="46"/>
      <c r="L11" s="3"/>
    </row>
    <row r="12" spans="1:12" s="2" customFormat="1" ht="13.5" customHeight="1">
      <c r="A12" s="60"/>
      <c r="B12" s="61">
        <v>0</v>
      </c>
      <c r="C12" s="61">
        <v>0.5</v>
      </c>
      <c r="D12" s="61">
        <v>0.5</v>
      </c>
      <c r="E12" s="61">
        <v>0.5</v>
      </c>
      <c r="F12" s="61">
        <v>0.5</v>
      </c>
      <c r="G12" s="61">
        <v>0.5</v>
      </c>
      <c r="H12" s="62">
        <v>0</v>
      </c>
      <c r="I12" s="16">
        <f aca="true" t="shared" si="0" ref="I12:I20">SUM(B12:H12)</f>
        <v>2.5</v>
      </c>
      <c r="J12" s="50">
        <f aca="true" t="shared" si="1" ref="J12:J20">I12*52</f>
        <v>130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28"/>
      <c r="C23" s="28"/>
      <c r="D23" s="28"/>
      <c r="E23" s="28"/>
      <c r="F23" s="155"/>
      <c r="G23" s="156"/>
      <c r="H23" s="156"/>
      <c r="I23" s="156"/>
      <c r="J23" s="156"/>
      <c r="K23" s="157"/>
      <c r="L23" s="3"/>
    </row>
    <row r="24" spans="1:12" s="2" customFormat="1" ht="13.5" customHeight="1">
      <c r="A24" s="43" t="s">
        <v>75</v>
      </c>
      <c r="B24" s="52"/>
      <c r="C24" s="28"/>
      <c r="D24" s="28"/>
      <c r="E24" s="28"/>
      <c r="F24" s="155"/>
      <c r="G24" s="156"/>
      <c r="H24" s="156"/>
      <c r="I24" s="156"/>
      <c r="J24" s="156"/>
      <c r="K24" s="157"/>
      <c r="L24" s="3"/>
    </row>
    <row r="25" spans="1:12" s="2" customFormat="1" ht="13.5" customHeight="1">
      <c r="A25" s="43" t="s">
        <v>107</v>
      </c>
      <c r="B25" s="28"/>
      <c r="C25" s="28"/>
      <c r="D25" s="28"/>
      <c r="E25" s="28"/>
      <c r="F25" s="155"/>
      <c r="G25" s="156"/>
      <c r="H25" s="156"/>
      <c r="I25" s="156"/>
      <c r="J25" s="156"/>
      <c r="K25" s="157"/>
      <c r="L25" s="3"/>
    </row>
    <row r="26" spans="1:12" s="2" customFormat="1" ht="13.5" customHeight="1">
      <c r="A26" s="43" t="s">
        <v>139</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34.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13" sqref="J13"/>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176</v>
      </c>
      <c r="K1" s="3"/>
      <c r="L1" s="3"/>
    </row>
    <row r="2" spans="1:12" ht="12.75">
      <c r="A2" s="106" t="s">
        <v>35</v>
      </c>
      <c r="B2" s="107"/>
      <c r="C2" s="107"/>
      <c r="D2" s="107"/>
      <c r="E2" s="36" t="s">
        <v>93</v>
      </c>
      <c r="F2" s="42"/>
      <c r="G2" s="42"/>
      <c r="H2" s="42"/>
      <c r="I2" s="42"/>
      <c r="J2" s="42"/>
      <c r="K2" s="42"/>
      <c r="L2" s="3"/>
    </row>
    <row r="3" spans="1:12" ht="12.75">
      <c r="A3" s="106" t="s">
        <v>108</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0.5</v>
      </c>
      <c r="D11" s="61">
        <v>0.5</v>
      </c>
      <c r="E11" s="61">
        <v>0.5</v>
      </c>
      <c r="F11" s="61">
        <v>0.5</v>
      </c>
      <c r="G11" s="61">
        <v>0.5</v>
      </c>
      <c r="H11" s="62">
        <v>0</v>
      </c>
      <c r="I11" s="16">
        <f>SUM(B11:H11)</f>
        <v>2.5</v>
      </c>
      <c r="J11" s="50">
        <f>I11*52</f>
        <v>130</v>
      </c>
      <c r="K11" s="46"/>
      <c r="L11" s="3"/>
    </row>
    <row r="12" spans="1:12" s="2" customFormat="1" ht="13.5" customHeight="1">
      <c r="A12" s="60"/>
      <c r="B12" s="61">
        <v>0</v>
      </c>
      <c r="C12" s="61">
        <v>0.5</v>
      </c>
      <c r="D12" s="61">
        <v>0.5</v>
      </c>
      <c r="E12" s="61">
        <v>0.5</v>
      </c>
      <c r="F12" s="61">
        <v>0.5</v>
      </c>
      <c r="G12" s="61">
        <v>0.5</v>
      </c>
      <c r="H12" s="62">
        <v>0</v>
      </c>
      <c r="I12" s="16">
        <f aca="true" t="shared" si="0" ref="I12:I20">SUM(B12:H12)</f>
        <v>2.5</v>
      </c>
      <c r="J12" s="50">
        <f aca="true" t="shared" si="1" ref="J12:J20">I12*52</f>
        <v>130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28"/>
      <c r="C23" s="28"/>
      <c r="D23" s="28"/>
      <c r="E23" s="28"/>
      <c r="F23" s="155"/>
      <c r="G23" s="156"/>
      <c r="H23" s="156"/>
      <c r="I23" s="156"/>
      <c r="J23" s="156"/>
      <c r="K23" s="157"/>
      <c r="L23" s="3"/>
    </row>
    <row r="24" spans="1:12" s="2" customFormat="1" ht="13.5" customHeight="1">
      <c r="A24" s="43" t="s">
        <v>75</v>
      </c>
      <c r="B24" s="52"/>
      <c r="C24" s="28"/>
      <c r="D24" s="28"/>
      <c r="E24" s="28"/>
      <c r="F24" s="155"/>
      <c r="G24" s="156"/>
      <c r="H24" s="156"/>
      <c r="I24" s="156"/>
      <c r="J24" s="156"/>
      <c r="K24" s="157"/>
      <c r="L24" s="3"/>
    </row>
    <row r="25" spans="1:12" s="2" customFormat="1" ht="13.5" customHeight="1">
      <c r="A25" s="43" t="s">
        <v>107</v>
      </c>
      <c r="B25" s="28"/>
      <c r="C25" s="28"/>
      <c r="D25" s="28"/>
      <c r="E25" s="28"/>
      <c r="F25" s="155"/>
      <c r="G25" s="156"/>
      <c r="H25" s="156"/>
      <c r="I25" s="156"/>
      <c r="J25" s="156"/>
      <c r="K25" s="157"/>
      <c r="L25" s="3"/>
    </row>
    <row r="26" spans="1:12" s="2" customFormat="1" ht="13.5" customHeight="1">
      <c r="A26" s="43" t="s">
        <v>139</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35.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 sqref="J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175</v>
      </c>
      <c r="K1" s="3"/>
      <c r="L1" s="3"/>
    </row>
    <row r="2" spans="1:12" ht="12.75">
      <c r="A2" s="106" t="s">
        <v>35</v>
      </c>
      <c r="B2" s="107"/>
      <c r="C2" s="107"/>
      <c r="D2" s="107"/>
      <c r="E2" s="36" t="s">
        <v>94</v>
      </c>
      <c r="F2" s="42"/>
      <c r="G2" s="42"/>
      <c r="H2" s="42"/>
      <c r="I2" s="42"/>
      <c r="J2" s="42"/>
      <c r="K2" s="42"/>
      <c r="L2" s="3"/>
    </row>
    <row r="3" spans="1:12" ht="12.75">
      <c r="A3" s="106" t="s">
        <v>114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1.5</v>
      </c>
      <c r="D11" s="61">
        <v>1.5</v>
      </c>
      <c r="E11" s="61">
        <v>1.5</v>
      </c>
      <c r="F11" s="61">
        <v>1.5</v>
      </c>
      <c r="G11" s="61">
        <v>1.5</v>
      </c>
      <c r="H11" s="62">
        <v>0</v>
      </c>
      <c r="I11" s="16">
        <f>SUM(B11:H11)</f>
        <v>7.5</v>
      </c>
      <c r="J11" s="50">
        <f>I11*52</f>
        <v>390</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120</v>
      </c>
      <c r="B23" s="28"/>
      <c r="C23" s="28"/>
      <c r="D23" s="28"/>
      <c r="E23" s="28"/>
      <c r="F23" s="155"/>
      <c r="G23" s="156"/>
      <c r="H23" s="156"/>
      <c r="I23" s="156"/>
      <c r="J23" s="156"/>
      <c r="K23" s="157"/>
      <c r="L23" s="3"/>
    </row>
    <row r="24" spans="1:12" s="2" customFormat="1" ht="13.5" customHeight="1">
      <c r="A24" s="43" t="s">
        <v>140</v>
      </c>
      <c r="B24" s="52"/>
      <c r="C24" s="28"/>
      <c r="D24" s="28"/>
      <c r="E24" s="28"/>
      <c r="F24" s="155"/>
      <c r="G24" s="156"/>
      <c r="H24" s="156"/>
      <c r="I24" s="156"/>
      <c r="J24" s="156"/>
      <c r="K24" s="157"/>
      <c r="L24" s="3"/>
    </row>
    <row r="25" spans="1:12" s="2" customFormat="1" ht="13.5" customHeight="1">
      <c r="A25" s="43" t="s">
        <v>113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36.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 sqref="J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174</v>
      </c>
      <c r="K1" s="3"/>
      <c r="L1" s="3"/>
    </row>
    <row r="2" spans="1:12" ht="12.75">
      <c r="A2" s="106" t="s">
        <v>35</v>
      </c>
      <c r="B2" s="107"/>
      <c r="C2" s="107"/>
      <c r="D2" s="107"/>
      <c r="E2" s="36" t="s">
        <v>95</v>
      </c>
      <c r="F2" s="42"/>
      <c r="G2" s="42"/>
      <c r="H2" s="42"/>
      <c r="I2" s="42"/>
      <c r="J2" s="42"/>
      <c r="K2" s="42"/>
      <c r="L2" s="3"/>
    </row>
    <row r="3" spans="1:12" ht="12.75">
      <c r="A3" s="106" t="s">
        <v>126</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2</v>
      </c>
      <c r="D11" s="61">
        <v>2</v>
      </c>
      <c r="E11" s="61">
        <v>2</v>
      </c>
      <c r="F11" s="61">
        <v>2</v>
      </c>
      <c r="G11" s="61">
        <v>2</v>
      </c>
      <c r="H11" s="62">
        <v>0</v>
      </c>
      <c r="I11" s="16">
        <f>SUM(B11:H11)</f>
        <v>10</v>
      </c>
      <c r="J11" s="50">
        <f>I11*52</f>
        <v>520</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120</v>
      </c>
      <c r="B23" s="28"/>
      <c r="C23" s="28"/>
      <c r="D23" s="28"/>
      <c r="E23" s="28"/>
      <c r="F23" s="155"/>
      <c r="G23" s="156"/>
      <c r="H23" s="156"/>
      <c r="I23" s="156"/>
      <c r="J23" s="156"/>
      <c r="K23" s="157"/>
      <c r="L23" s="3"/>
    </row>
    <row r="24" spans="1:12" s="2" customFormat="1" ht="13.5" customHeight="1">
      <c r="A24" s="43" t="s">
        <v>140</v>
      </c>
      <c r="B24" s="52"/>
      <c r="C24" s="28"/>
      <c r="D24" s="28"/>
      <c r="E24" s="28"/>
      <c r="F24" s="155"/>
      <c r="G24" s="156"/>
      <c r="H24" s="156"/>
      <c r="I24" s="156"/>
      <c r="J24" s="156"/>
      <c r="K24" s="157"/>
      <c r="L24" s="3"/>
    </row>
    <row r="25" spans="1:12" s="2" customFormat="1" ht="13.5" customHeight="1">
      <c r="A25" s="43" t="s">
        <v>123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37.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 sqref="J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173</v>
      </c>
      <c r="K1" s="3"/>
      <c r="L1" s="3"/>
    </row>
    <row r="2" spans="1:12" ht="12.75">
      <c r="A2" s="106" t="s">
        <v>35</v>
      </c>
      <c r="B2" s="107"/>
      <c r="C2" s="107"/>
      <c r="D2" s="107"/>
      <c r="E2" s="36" t="s">
        <v>96</v>
      </c>
      <c r="F2" s="42"/>
      <c r="G2" s="42"/>
      <c r="H2" s="42"/>
      <c r="I2" s="42"/>
      <c r="J2" s="42"/>
      <c r="K2" s="42"/>
      <c r="L2" s="3"/>
    </row>
    <row r="3" spans="1:12" ht="12.75">
      <c r="A3" s="106" t="s">
        <v>114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1.5</v>
      </c>
      <c r="D11" s="61">
        <v>1.5</v>
      </c>
      <c r="E11" s="61">
        <v>1.5</v>
      </c>
      <c r="F11" s="61">
        <v>1.5</v>
      </c>
      <c r="G11" s="61">
        <v>1.5</v>
      </c>
      <c r="H11" s="62">
        <v>0</v>
      </c>
      <c r="I11" s="16">
        <f>SUM(B11:H11)</f>
        <v>7.5</v>
      </c>
      <c r="J11" s="50">
        <f>I11*52</f>
        <v>390</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120</v>
      </c>
      <c r="B23" s="28"/>
      <c r="C23" s="28"/>
      <c r="D23" s="28"/>
      <c r="E23" s="28"/>
      <c r="F23" s="155"/>
      <c r="G23" s="156"/>
      <c r="H23" s="156"/>
      <c r="I23" s="156"/>
      <c r="J23" s="156"/>
      <c r="K23" s="157"/>
      <c r="L23" s="3"/>
    </row>
    <row r="24" spans="1:12" s="2" customFormat="1" ht="13.5" customHeight="1">
      <c r="A24" s="43" t="s">
        <v>140</v>
      </c>
      <c r="B24" s="52"/>
      <c r="C24" s="28"/>
      <c r="D24" s="28"/>
      <c r="E24" s="28"/>
      <c r="F24" s="155"/>
      <c r="G24" s="156"/>
      <c r="H24" s="156"/>
      <c r="I24" s="156"/>
      <c r="J24" s="156"/>
      <c r="K24" s="157"/>
      <c r="L24" s="3"/>
    </row>
    <row r="25" spans="1:12" s="2" customFormat="1" ht="13.5" customHeight="1">
      <c r="A25" s="43" t="s">
        <v>113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38.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 sqref="J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172</v>
      </c>
      <c r="K1" s="3"/>
      <c r="L1" s="3"/>
    </row>
    <row r="2" spans="1:12" ht="12.75">
      <c r="A2" s="106" t="s">
        <v>35</v>
      </c>
      <c r="B2" s="107"/>
      <c r="C2" s="107"/>
      <c r="D2" s="107"/>
      <c r="E2" s="36" t="s">
        <v>97</v>
      </c>
      <c r="F2" s="42"/>
      <c r="G2" s="42"/>
      <c r="H2" s="42"/>
      <c r="I2" s="42"/>
      <c r="J2" s="42"/>
      <c r="K2" s="42"/>
      <c r="L2" s="3"/>
    </row>
    <row r="3" spans="1:12" ht="12.75">
      <c r="A3" s="106" t="s">
        <v>138</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56" t="s">
        <v>17</v>
      </c>
      <c r="B10" s="57" t="s">
        <v>4</v>
      </c>
      <c r="C10" s="58" t="s">
        <v>5</v>
      </c>
      <c r="D10" s="58" t="s">
        <v>6</v>
      </c>
      <c r="E10" s="58" t="s">
        <v>7</v>
      </c>
      <c r="F10" s="58" t="s">
        <v>8</v>
      </c>
      <c r="G10" s="58" t="s">
        <v>9</v>
      </c>
      <c r="H10" s="59" t="s">
        <v>10</v>
      </c>
      <c r="I10" s="11" t="s">
        <v>13</v>
      </c>
      <c r="J10" s="14" t="s">
        <v>12</v>
      </c>
      <c r="K10" s="45"/>
      <c r="L10" s="3"/>
    </row>
    <row r="11" spans="1:12" s="2" customFormat="1" ht="13.5" customHeight="1">
      <c r="A11" s="60"/>
      <c r="B11" s="61">
        <v>0</v>
      </c>
      <c r="C11" s="61">
        <v>3</v>
      </c>
      <c r="D11" s="61">
        <v>3</v>
      </c>
      <c r="E11" s="61">
        <v>3</v>
      </c>
      <c r="F11" s="61">
        <v>3</v>
      </c>
      <c r="G11" s="61">
        <v>3</v>
      </c>
      <c r="H11" s="62">
        <v>0</v>
      </c>
      <c r="I11" s="16">
        <f>SUM(B11:H11)</f>
        <v>15</v>
      </c>
      <c r="J11" s="50">
        <f>I11*52</f>
        <v>780</v>
      </c>
      <c r="K11" s="46"/>
      <c r="L11" s="3"/>
    </row>
    <row r="12" spans="1:12" s="2" customFormat="1" ht="13.5" customHeight="1">
      <c r="A12" s="60"/>
      <c r="B12" s="61">
        <v>0</v>
      </c>
      <c r="C12" s="61">
        <v>3</v>
      </c>
      <c r="D12" s="61">
        <v>3</v>
      </c>
      <c r="E12" s="61">
        <v>3</v>
      </c>
      <c r="F12" s="61">
        <v>3</v>
      </c>
      <c r="G12" s="61">
        <v>3</v>
      </c>
      <c r="H12" s="62">
        <v>0</v>
      </c>
      <c r="I12" s="16">
        <f aca="true" t="shared" si="0" ref="I12:I20">SUM(B12:H12)</f>
        <v>15</v>
      </c>
      <c r="J12" s="50">
        <f aca="true" t="shared" si="1" ref="J12:J20">I12*52</f>
        <v>780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28"/>
      <c r="C23" s="28"/>
      <c r="D23" s="28"/>
      <c r="E23" s="28"/>
      <c r="F23" s="155"/>
      <c r="G23" s="156"/>
      <c r="H23" s="156"/>
      <c r="I23" s="156"/>
      <c r="J23" s="156"/>
      <c r="K23" s="157"/>
      <c r="L23" s="3"/>
    </row>
    <row r="24" spans="1:12" s="2" customFormat="1" ht="13.5" customHeight="1">
      <c r="A24" s="43" t="s">
        <v>122</v>
      </c>
      <c r="B24" s="52"/>
      <c r="C24" s="28"/>
      <c r="D24" s="28"/>
      <c r="E24" s="28"/>
      <c r="F24" s="155"/>
      <c r="G24" s="156"/>
      <c r="H24" s="156"/>
      <c r="I24" s="156"/>
      <c r="J24" s="156"/>
      <c r="K24" s="157"/>
      <c r="L24" s="3"/>
    </row>
    <row r="25" spans="1:12" s="2" customFormat="1" ht="13.5" customHeight="1">
      <c r="A25" s="43" t="s">
        <v>137</v>
      </c>
      <c r="B25" s="28"/>
      <c r="C25" s="28"/>
      <c r="D25" s="28"/>
      <c r="E25" s="28"/>
      <c r="F25" s="155"/>
      <c r="G25" s="156"/>
      <c r="H25" s="156"/>
      <c r="I25" s="156"/>
      <c r="J25" s="156"/>
      <c r="K25" s="157"/>
      <c r="L25" s="3"/>
    </row>
    <row r="26" spans="1:12" s="2" customFormat="1" ht="13.5" customHeight="1">
      <c r="A26" s="43" t="s">
        <v>136</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39.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 sqref="J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171</v>
      </c>
      <c r="K1" s="3"/>
      <c r="L1" s="3"/>
    </row>
    <row r="2" spans="1:12" ht="12.75">
      <c r="A2" s="106" t="s">
        <v>35</v>
      </c>
      <c r="B2" s="107"/>
      <c r="C2" s="107"/>
      <c r="D2" s="107"/>
      <c r="E2" s="36" t="s">
        <v>98</v>
      </c>
      <c r="F2" s="42"/>
      <c r="G2" s="42"/>
      <c r="H2" s="42"/>
      <c r="I2" s="42"/>
      <c r="J2" s="42"/>
      <c r="K2" s="42"/>
      <c r="L2" s="3"/>
    </row>
    <row r="3" spans="1:12" ht="12.75">
      <c r="A3" s="106" t="s">
        <v>141</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56" t="s">
        <v>17</v>
      </c>
      <c r="B10" s="57" t="s">
        <v>4</v>
      </c>
      <c r="C10" s="58" t="s">
        <v>5</v>
      </c>
      <c r="D10" s="58" t="s">
        <v>6</v>
      </c>
      <c r="E10" s="58" t="s">
        <v>7</v>
      </c>
      <c r="F10" s="58" t="s">
        <v>8</v>
      </c>
      <c r="G10" s="58" t="s">
        <v>9</v>
      </c>
      <c r="H10" s="59" t="s">
        <v>10</v>
      </c>
      <c r="I10" s="11" t="s">
        <v>13</v>
      </c>
      <c r="J10" s="14" t="s">
        <v>12</v>
      </c>
      <c r="K10" s="45"/>
      <c r="L10" s="3"/>
    </row>
    <row r="11" spans="1:12" s="2" customFormat="1" ht="13.5" customHeight="1">
      <c r="A11" s="60"/>
      <c r="B11" s="61">
        <v>0</v>
      </c>
      <c r="C11" s="61">
        <v>1</v>
      </c>
      <c r="D11" s="61">
        <v>1</v>
      </c>
      <c r="E11" s="61">
        <v>1</v>
      </c>
      <c r="F11" s="61">
        <v>1</v>
      </c>
      <c r="G11" s="61">
        <v>1</v>
      </c>
      <c r="H11" s="62">
        <v>0</v>
      </c>
      <c r="I11" s="16">
        <f>SUM(B11:H11)</f>
        <v>5</v>
      </c>
      <c r="J11" s="50">
        <f>I11*52</f>
        <v>260</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28"/>
      <c r="C23" s="28"/>
      <c r="D23" s="28"/>
      <c r="E23" s="28"/>
      <c r="F23" s="155"/>
      <c r="G23" s="156"/>
      <c r="H23" s="156"/>
      <c r="I23" s="156"/>
      <c r="J23" s="156"/>
      <c r="K23" s="157"/>
      <c r="L23" s="3"/>
    </row>
    <row r="24" spans="1:12" s="2" customFormat="1" ht="13.5" customHeight="1">
      <c r="A24" s="43" t="s">
        <v>76</v>
      </c>
      <c r="B24" s="28"/>
      <c r="C24" s="28"/>
      <c r="D24" s="28"/>
      <c r="E24" s="28"/>
      <c r="F24" s="155"/>
      <c r="G24" s="156"/>
      <c r="H24" s="156"/>
      <c r="I24" s="156"/>
      <c r="J24" s="156"/>
      <c r="K24" s="157"/>
      <c r="L24" s="3"/>
    </row>
    <row r="25" spans="1:12" s="2" customFormat="1" ht="13.5" customHeight="1">
      <c r="A25" s="43" t="s">
        <v>107</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4.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D19" sqref="D19"/>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156</v>
      </c>
      <c r="K1" s="3"/>
      <c r="L1" s="3"/>
    </row>
    <row r="2" spans="1:12" ht="12.75">
      <c r="A2" s="106" t="s">
        <v>35</v>
      </c>
      <c r="B2" s="107"/>
      <c r="C2" s="107"/>
      <c r="D2" s="107"/>
      <c r="E2" s="36" t="s">
        <v>69</v>
      </c>
      <c r="F2" s="42"/>
      <c r="G2" s="42"/>
      <c r="H2" s="42"/>
      <c r="I2" s="42"/>
      <c r="J2" s="42"/>
      <c r="K2" s="42"/>
      <c r="L2" s="3"/>
    </row>
    <row r="3" spans="1:12" ht="12.75">
      <c r="A3" s="106" t="s">
        <v>133</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1.5</v>
      </c>
      <c r="D11" s="61">
        <v>1.5</v>
      </c>
      <c r="E11" s="61">
        <v>1.5</v>
      </c>
      <c r="F11" s="61">
        <v>1.5</v>
      </c>
      <c r="G11" s="61">
        <v>0</v>
      </c>
      <c r="H11" s="62">
        <v>0</v>
      </c>
      <c r="I11" s="16">
        <f>SUM(B11:H11)</f>
        <v>6</v>
      </c>
      <c r="J11" s="50">
        <f>I11*52</f>
        <v>312</v>
      </c>
      <c r="K11" s="46"/>
      <c r="L11" s="3"/>
    </row>
    <row r="12" spans="1:12" s="2" customFormat="1" ht="13.5" customHeight="1">
      <c r="A12" s="60"/>
      <c r="B12" s="61">
        <v>0</v>
      </c>
      <c r="C12" s="61">
        <v>1.5</v>
      </c>
      <c r="D12" s="61">
        <v>1.5</v>
      </c>
      <c r="E12" s="61">
        <v>1.5</v>
      </c>
      <c r="F12" s="61">
        <v>1.5</v>
      </c>
      <c r="G12" s="61">
        <v>0</v>
      </c>
      <c r="H12" s="62">
        <v>0</v>
      </c>
      <c r="I12" s="16">
        <f aca="true" t="shared" si="0" ref="I12:I20">SUM(B12:H12)</f>
        <v>6</v>
      </c>
      <c r="J12" s="50">
        <f aca="true" t="shared" si="1" ref="J12:J20">I12*52</f>
        <v>312</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49</v>
      </c>
      <c r="B23" s="28"/>
      <c r="C23" s="28"/>
      <c r="D23" s="28"/>
      <c r="E23" s="28"/>
      <c r="F23" s="155"/>
      <c r="G23" s="156"/>
      <c r="H23" s="156"/>
      <c r="I23" s="156"/>
      <c r="J23" s="156"/>
      <c r="K23" s="157"/>
      <c r="L23" s="3"/>
    </row>
    <row r="24" spans="1:12" s="2" customFormat="1" ht="13.5" customHeight="1">
      <c r="A24" s="43" t="s">
        <v>68</v>
      </c>
      <c r="B24" s="28"/>
      <c r="C24" s="28"/>
      <c r="D24" s="28"/>
      <c r="E24" s="28"/>
      <c r="F24" s="155"/>
      <c r="G24" s="156"/>
      <c r="H24" s="156"/>
      <c r="I24" s="156"/>
      <c r="J24" s="156"/>
      <c r="K24" s="157"/>
      <c r="L24" s="3"/>
    </row>
    <row r="25" spans="1:12" s="2" customFormat="1" ht="13.5" customHeight="1">
      <c r="A25" s="43" t="s">
        <v>132</v>
      </c>
      <c r="B25" s="28"/>
      <c r="C25" s="28"/>
      <c r="D25" s="28"/>
      <c r="E25" s="28"/>
      <c r="F25" s="155"/>
      <c r="G25" s="156"/>
      <c r="H25" s="156"/>
      <c r="I25" s="156"/>
      <c r="J25" s="156"/>
      <c r="K25" s="157"/>
      <c r="L25" s="3"/>
    </row>
    <row r="26" spans="1:12" s="2" customFormat="1" ht="13.5" customHeight="1">
      <c r="A26" s="43" t="s">
        <v>131</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7.25" customHeight="1">
      <c r="A28" s="151" t="s">
        <v>41</v>
      </c>
      <c r="B28" s="152"/>
      <c r="C28" s="152"/>
      <c r="D28" s="152"/>
      <c r="E28" s="152"/>
      <c r="F28" s="155"/>
      <c r="G28" s="156"/>
      <c r="H28" s="156"/>
      <c r="I28" s="156"/>
      <c r="J28" s="156"/>
      <c r="K28" s="157"/>
      <c r="L28" s="3"/>
    </row>
    <row r="29" spans="1:12" s="2" customFormat="1" ht="15.7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40.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F19" sqref="F19"/>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170</v>
      </c>
      <c r="K1" s="3"/>
      <c r="L1" s="3"/>
    </row>
    <row r="2" spans="1:12" ht="12.75">
      <c r="A2" s="106" t="s">
        <v>35</v>
      </c>
      <c r="B2" s="107"/>
      <c r="C2" s="107"/>
      <c r="D2" s="107"/>
      <c r="E2" s="36" t="s">
        <v>99</v>
      </c>
      <c r="F2" s="42"/>
      <c r="G2" s="42"/>
      <c r="H2" s="42"/>
      <c r="I2" s="42"/>
      <c r="J2" s="42"/>
      <c r="K2" s="42"/>
      <c r="L2" s="3"/>
    </row>
    <row r="3" spans="1:12" ht="12.75">
      <c r="A3" s="106" t="s">
        <v>114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56" t="s">
        <v>17</v>
      </c>
      <c r="B10" s="57" t="s">
        <v>4</v>
      </c>
      <c r="C10" s="58" t="s">
        <v>5</v>
      </c>
      <c r="D10" s="58" t="s">
        <v>6</v>
      </c>
      <c r="E10" s="58" t="s">
        <v>7</v>
      </c>
      <c r="F10" s="58" t="s">
        <v>8</v>
      </c>
      <c r="G10" s="58" t="s">
        <v>9</v>
      </c>
      <c r="H10" s="59" t="s">
        <v>10</v>
      </c>
      <c r="I10" s="11" t="s">
        <v>13</v>
      </c>
      <c r="J10" s="14" t="s">
        <v>12</v>
      </c>
      <c r="K10" s="45"/>
      <c r="L10" s="3"/>
    </row>
    <row r="11" spans="1:12" s="2" customFormat="1" ht="13.5" customHeight="1">
      <c r="A11" s="60"/>
      <c r="B11" s="61">
        <v>0</v>
      </c>
      <c r="C11" s="61">
        <v>1.5</v>
      </c>
      <c r="D11" s="61">
        <v>1.5</v>
      </c>
      <c r="E11" s="61">
        <v>1.5</v>
      </c>
      <c r="F11" s="61">
        <v>1.5</v>
      </c>
      <c r="G11" s="61">
        <v>1.5</v>
      </c>
      <c r="H11" s="62">
        <v>0</v>
      </c>
      <c r="I11" s="16">
        <f>SUM(B11:H11)</f>
        <v>7.5</v>
      </c>
      <c r="J11" s="50">
        <f>I11*52</f>
        <v>390</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28"/>
      <c r="C23" s="28"/>
      <c r="D23" s="28"/>
      <c r="E23" s="28"/>
      <c r="F23" s="155"/>
      <c r="G23" s="156"/>
      <c r="H23" s="156"/>
      <c r="I23" s="156"/>
      <c r="J23" s="156"/>
      <c r="K23" s="157"/>
      <c r="L23" s="3"/>
    </row>
    <row r="24" spans="1:12" s="2" customFormat="1" ht="13.5" customHeight="1">
      <c r="A24" s="43" t="s">
        <v>122</v>
      </c>
      <c r="B24" s="52"/>
      <c r="C24" s="28"/>
      <c r="D24" s="28"/>
      <c r="E24" s="28"/>
      <c r="F24" s="155"/>
      <c r="G24" s="156"/>
      <c r="H24" s="156"/>
      <c r="I24" s="156"/>
      <c r="J24" s="156"/>
      <c r="K24" s="157"/>
      <c r="L24" s="3"/>
    </row>
    <row r="25" spans="1:12" s="2" customFormat="1" ht="13.5" customHeight="1">
      <c r="A25" s="43" t="s">
        <v>113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41.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10" sqref="J10"/>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201</v>
      </c>
      <c r="K1" s="3"/>
      <c r="L1" s="3"/>
    </row>
    <row r="2" spans="1:12" ht="12.75">
      <c r="A2" s="106" t="s">
        <v>35</v>
      </c>
      <c r="B2" s="107"/>
      <c r="C2" s="107"/>
      <c r="D2" s="107"/>
      <c r="E2" s="36" t="s">
        <v>200</v>
      </c>
      <c r="F2" s="42"/>
      <c r="G2" s="42"/>
      <c r="H2" s="42"/>
      <c r="I2" s="42"/>
      <c r="J2" s="42"/>
      <c r="K2" s="42"/>
      <c r="L2" s="3"/>
    </row>
    <row r="3" spans="1:12" ht="12.75">
      <c r="A3" s="106" t="s">
        <v>108</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56" t="s">
        <v>17</v>
      </c>
      <c r="B10" s="57" t="s">
        <v>4</v>
      </c>
      <c r="C10" s="58" t="s">
        <v>5</v>
      </c>
      <c r="D10" s="58" t="s">
        <v>6</v>
      </c>
      <c r="E10" s="58" t="s">
        <v>7</v>
      </c>
      <c r="F10" s="58" t="s">
        <v>8</v>
      </c>
      <c r="G10" s="58" t="s">
        <v>9</v>
      </c>
      <c r="H10" s="59" t="s">
        <v>10</v>
      </c>
      <c r="I10" s="11" t="s">
        <v>13</v>
      </c>
      <c r="J10" s="14" t="s">
        <v>12</v>
      </c>
      <c r="K10" s="45"/>
      <c r="L10" s="3"/>
    </row>
    <row r="11" spans="1:12" s="2" customFormat="1" ht="13.5" customHeight="1">
      <c r="A11" s="60"/>
      <c r="B11" s="61">
        <v>0</v>
      </c>
      <c r="C11" s="61">
        <v>1</v>
      </c>
      <c r="D11" s="61">
        <v>1</v>
      </c>
      <c r="E11" s="61">
        <v>1</v>
      </c>
      <c r="F11" s="61">
        <v>1</v>
      </c>
      <c r="G11" s="61">
        <v>1</v>
      </c>
      <c r="H11" s="62">
        <v>0</v>
      </c>
      <c r="I11" s="16">
        <f>SUM(B11:H11)</f>
        <v>5</v>
      </c>
      <c r="J11" s="50">
        <f>I11*52</f>
        <v>260</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46</v>
      </c>
      <c r="B23" s="28"/>
      <c r="C23" s="28"/>
      <c r="D23" s="28"/>
      <c r="E23" s="28"/>
      <c r="F23" s="155"/>
      <c r="G23" s="156"/>
      <c r="H23" s="156"/>
      <c r="I23" s="156"/>
      <c r="J23" s="156"/>
      <c r="K23" s="157"/>
      <c r="L23" s="3"/>
    </row>
    <row r="24" spans="1:12" s="2" customFormat="1" ht="13.5" customHeight="1">
      <c r="A24" s="43" t="s">
        <v>122</v>
      </c>
      <c r="B24" s="52"/>
      <c r="C24" s="28"/>
      <c r="D24" s="28"/>
      <c r="E24" s="28"/>
      <c r="F24" s="155"/>
      <c r="G24" s="156"/>
      <c r="H24" s="156"/>
      <c r="I24" s="156"/>
      <c r="J24" s="156"/>
      <c r="K24" s="157"/>
      <c r="L24" s="3"/>
    </row>
    <row r="25" spans="1:12" s="2" customFormat="1" ht="13.5" customHeight="1">
      <c r="A25" s="43" t="s">
        <v>107</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objects="1" scenarios="1"/>
  <mergeCells count="21">
    <mergeCell ref="F32:K32"/>
    <mergeCell ref="F33:K33"/>
    <mergeCell ref="A38:K38"/>
    <mergeCell ref="A28:E29"/>
    <mergeCell ref="F28:K28"/>
    <mergeCell ref="F29:K29"/>
    <mergeCell ref="A30:E30"/>
    <mergeCell ref="F30:K30"/>
    <mergeCell ref="F31:K31"/>
    <mergeCell ref="F22:K22"/>
    <mergeCell ref="F23:K23"/>
    <mergeCell ref="F24:K24"/>
    <mergeCell ref="F25:K25"/>
    <mergeCell ref="F26:K26"/>
    <mergeCell ref="F27:K27"/>
    <mergeCell ref="A2:D2"/>
    <mergeCell ref="A3:H3"/>
    <mergeCell ref="I3:K3"/>
    <mergeCell ref="A4:J4"/>
    <mergeCell ref="B9:H9"/>
    <mergeCell ref="F21:K21"/>
  </mergeCells>
  <printOptions/>
  <pageMargins left="0.25" right="0.25" top="0.25" bottom="0.25" header="0.25" footer="0.25"/>
  <pageSetup fitToHeight="1" fitToWidth="1" horizontalDpi="1200" verticalDpi="1200" orientation="landscape" scale="89" r:id="rId1"/>
</worksheet>
</file>

<file path=xl/worksheets/sheet42.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6" sqref="J6"/>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169</v>
      </c>
      <c r="K1" s="3"/>
      <c r="L1" s="3"/>
    </row>
    <row r="2" spans="1:12" ht="12.75">
      <c r="A2" s="106" t="s">
        <v>35</v>
      </c>
      <c r="B2" s="107"/>
      <c r="C2" s="107"/>
      <c r="D2" s="107"/>
      <c r="E2" s="36" t="s">
        <v>100</v>
      </c>
      <c r="F2" s="42"/>
      <c r="G2" s="42"/>
      <c r="H2" s="42"/>
      <c r="I2" s="42"/>
      <c r="J2" s="42"/>
      <c r="K2" s="42"/>
      <c r="L2" s="3"/>
    </row>
    <row r="3" spans="1:12" ht="12.75">
      <c r="A3" s="106" t="s">
        <v>114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56" t="s">
        <v>17</v>
      </c>
      <c r="B10" s="57" t="s">
        <v>4</v>
      </c>
      <c r="C10" s="58" t="s">
        <v>5</v>
      </c>
      <c r="D10" s="58" t="s">
        <v>6</v>
      </c>
      <c r="E10" s="58" t="s">
        <v>7</v>
      </c>
      <c r="F10" s="58" t="s">
        <v>8</v>
      </c>
      <c r="G10" s="58" t="s">
        <v>9</v>
      </c>
      <c r="H10" s="59" t="s">
        <v>10</v>
      </c>
      <c r="I10" s="11" t="s">
        <v>13</v>
      </c>
      <c r="J10" s="14" t="s">
        <v>12</v>
      </c>
      <c r="K10" s="45"/>
      <c r="L10" s="3"/>
    </row>
    <row r="11" spans="1:12" s="2" customFormat="1" ht="13.5" customHeight="1">
      <c r="A11" s="60"/>
      <c r="B11" s="61">
        <v>0</v>
      </c>
      <c r="C11" s="61">
        <v>1.5</v>
      </c>
      <c r="D11" s="61">
        <v>1.5</v>
      </c>
      <c r="E11" s="61">
        <v>1.5</v>
      </c>
      <c r="F11" s="61">
        <v>1.5</v>
      </c>
      <c r="G11" s="61">
        <v>0.75</v>
      </c>
      <c r="H11" s="62">
        <v>0</v>
      </c>
      <c r="I11" s="16">
        <f>SUM(B11:H11)</f>
        <v>6.75</v>
      </c>
      <c r="J11" s="50">
        <f>I11*52</f>
        <v>351</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142</v>
      </c>
      <c r="B23" s="28"/>
      <c r="C23" s="28"/>
      <c r="D23" s="28"/>
      <c r="E23" s="28"/>
      <c r="F23" s="155"/>
      <c r="G23" s="156"/>
      <c r="H23" s="156"/>
      <c r="I23" s="156"/>
      <c r="J23" s="156"/>
      <c r="K23" s="157"/>
      <c r="L23" s="3"/>
    </row>
    <row r="24" spans="1:12" s="2" customFormat="1" ht="13.5" customHeight="1">
      <c r="A24" s="43" t="s">
        <v>122</v>
      </c>
      <c r="B24" s="52"/>
      <c r="C24" s="28"/>
      <c r="D24" s="28"/>
      <c r="E24" s="28"/>
      <c r="F24" s="155"/>
      <c r="G24" s="156"/>
      <c r="H24" s="156"/>
      <c r="I24" s="156"/>
      <c r="J24" s="156"/>
      <c r="K24" s="157"/>
      <c r="L24" s="3"/>
    </row>
    <row r="25" spans="1:12" s="2" customFormat="1" ht="13.5" customHeight="1">
      <c r="A25" s="43" t="s">
        <v>113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43.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 sqref="J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168</v>
      </c>
      <c r="K1" s="3"/>
      <c r="L1" s="3"/>
    </row>
    <row r="2" spans="1:12" ht="12.75">
      <c r="A2" s="106" t="s">
        <v>35</v>
      </c>
      <c r="B2" s="107"/>
      <c r="C2" s="107"/>
      <c r="D2" s="107"/>
      <c r="E2" s="36" t="s">
        <v>101</v>
      </c>
      <c r="F2" s="42"/>
      <c r="G2" s="42"/>
      <c r="H2" s="42"/>
      <c r="I2" s="42"/>
      <c r="J2" s="42"/>
      <c r="K2" s="42"/>
      <c r="L2" s="3"/>
    </row>
    <row r="3" spans="1:12" ht="12.75">
      <c r="A3" s="106" t="s">
        <v>114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56" t="s">
        <v>17</v>
      </c>
      <c r="B10" s="57" t="s">
        <v>4</v>
      </c>
      <c r="C10" s="58" t="s">
        <v>5</v>
      </c>
      <c r="D10" s="58" t="s">
        <v>6</v>
      </c>
      <c r="E10" s="58" t="s">
        <v>7</v>
      </c>
      <c r="F10" s="58" t="s">
        <v>8</v>
      </c>
      <c r="G10" s="58" t="s">
        <v>9</v>
      </c>
      <c r="H10" s="59" t="s">
        <v>10</v>
      </c>
      <c r="I10" s="11" t="s">
        <v>13</v>
      </c>
      <c r="J10" s="14" t="s">
        <v>12</v>
      </c>
      <c r="K10" s="45"/>
      <c r="L10" s="3"/>
    </row>
    <row r="11" spans="1:12" s="2" customFormat="1" ht="13.5" customHeight="1">
      <c r="A11" s="60"/>
      <c r="B11" s="61">
        <v>0</v>
      </c>
      <c r="C11" s="61">
        <v>1.5</v>
      </c>
      <c r="D11" s="61">
        <v>1.5</v>
      </c>
      <c r="E11" s="61">
        <v>1.5</v>
      </c>
      <c r="F11" s="61">
        <v>1.5</v>
      </c>
      <c r="G11" s="61">
        <v>0.75</v>
      </c>
      <c r="H11" s="62">
        <v>0</v>
      </c>
      <c r="I11" s="16">
        <f>SUM(B11:H11)</f>
        <v>6.75</v>
      </c>
      <c r="J11" s="50">
        <f>I11*52</f>
        <v>351</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142</v>
      </c>
      <c r="B23" s="28"/>
      <c r="C23" s="28"/>
      <c r="D23" s="28"/>
      <c r="E23" s="28"/>
      <c r="F23" s="155"/>
      <c r="G23" s="156"/>
      <c r="H23" s="156"/>
      <c r="I23" s="156"/>
      <c r="J23" s="156"/>
      <c r="K23" s="157"/>
      <c r="L23" s="3"/>
    </row>
    <row r="24" spans="1:12" s="2" customFormat="1" ht="13.5" customHeight="1">
      <c r="A24" s="43" t="s">
        <v>122</v>
      </c>
      <c r="B24" s="52"/>
      <c r="C24" s="28"/>
      <c r="D24" s="28"/>
      <c r="E24" s="28"/>
      <c r="F24" s="155"/>
      <c r="G24" s="156"/>
      <c r="H24" s="156"/>
      <c r="I24" s="156"/>
      <c r="J24" s="156"/>
      <c r="K24" s="157"/>
      <c r="L24" s="3"/>
    </row>
    <row r="25" spans="1:12" s="2" customFormat="1" ht="13.5" customHeight="1">
      <c r="A25" s="43" t="s">
        <v>113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44.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I11" sqref="I11"/>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167</v>
      </c>
      <c r="K1" s="3"/>
      <c r="L1" s="3"/>
    </row>
    <row r="2" spans="1:12" ht="12.75">
      <c r="A2" s="106" t="s">
        <v>35</v>
      </c>
      <c r="B2" s="107"/>
      <c r="C2" s="107"/>
      <c r="D2" s="107"/>
      <c r="E2" s="36" t="s">
        <v>102</v>
      </c>
      <c r="F2" s="42"/>
      <c r="G2" s="42"/>
      <c r="H2" s="42"/>
      <c r="I2" s="42"/>
      <c r="J2" s="42"/>
      <c r="K2" s="42"/>
      <c r="L2" s="3"/>
    </row>
    <row r="3" spans="1:12" ht="12.75">
      <c r="A3" s="106" t="s">
        <v>114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56" t="s">
        <v>17</v>
      </c>
      <c r="B10" s="57" t="s">
        <v>4</v>
      </c>
      <c r="C10" s="58" t="s">
        <v>5</v>
      </c>
      <c r="D10" s="58" t="s">
        <v>6</v>
      </c>
      <c r="E10" s="58" t="s">
        <v>7</v>
      </c>
      <c r="F10" s="58" t="s">
        <v>8</v>
      </c>
      <c r="G10" s="58" t="s">
        <v>9</v>
      </c>
      <c r="H10" s="59" t="s">
        <v>10</v>
      </c>
      <c r="I10" s="11" t="s">
        <v>13</v>
      </c>
      <c r="J10" s="14" t="s">
        <v>12</v>
      </c>
      <c r="K10" s="45"/>
      <c r="L10" s="3"/>
    </row>
    <row r="11" spans="1:12" s="2" customFormat="1" ht="13.5" customHeight="1">
      <c r="A11" s="60"/>
      <c r="B11" s="61">
        <v>0</v>
      </c>
      <c r="C11" s="61">
        <v>1.5</v>
      </c>
      <c r="D11" s="61">
        <v>1.5</v>
      </c>
      <c r="E11" s="61">
        <v>1.5</v>
      </c>
      <c r="F11" s="61">
        <v>1.5</v>
      </c>
      <c r="G11" s="61">
        <v>0.75</v>
      </c>
      <c r="H11" s="62">
        <v>0</v>
      </c>
      <c r="I11" s="16">
        <f>SUM(B11:H11)</f>
        <v>6.75</v>
      </c>
      <c r="J11" s="50">
        <f>I11*52</f>
        <v>351</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142</v>
      </c>
      <c r="B23" s="28"/>
      <c r="C23" s="28"/>
      <c r="D23" s="28"/>
      <c r="E23" s="28"/>
      <c r="F23" s="155"/>
      <c r="G23" s="156"/>
      <c r="H23" s="156"/>
      <c r="I23" s="156"/>
      <c r="J23" s="156"/>
      <c r="K23" s="157"/>
      <c r="L23" s="3"/>
    </row>
    <row r="24" spans="1:12" s="2" customFormat="1" ht="13.5" customHeight="1">
      <c r="A24" s="43" t="s">
        <v>122</v>
      </c>
      <c r="B24" s="52"/>
      <c r="C24" s="28"/>
      <c r="D24" s="28"/>
      <c r="E24" s="28"/>
      <c r="F24" s="155"/>
      <c r="G24" s="156"/>
      <c r="H24" s="156"/>
      <c r="I24" s="156"/>
      <c r="J24" s="156"/>
      <c r="K24" s="157"/>
      <c r="L24" s="3"/>
    </row>
    <row r="25" spans="1:12" s="2" customFormat="1" ht="13.5" customHeight="1">
      <c r="A25" s="43" t="s">
        <v>113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45.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2" sqref="J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166</v>
      </c>
      <c r="K1" s="3"/>
      <c r="L1" s="3"/>
    </row>
    <row r="2" spans="1:12" ht="12.75">
      <c r="A2" s="106" t="s">
        <v>35</v>
      </c>
      <c r="B2" s="107"/>
      <c r="C2" s="107"/>
      <c r="D2" s="107"/>
      <c r="E2" s="36" t="s">
        <v>103</v>
      </c>
      <c r="F2" s="42"/>
      <c r="G2" s="42"/>
      <c r="H2" s="42"/>
      <c r="I2" s="42"/>
      <c r="J2" s="42"/>
      <c r="K2" s="42"/>
      <c r="L2" s="3"/>
    </row>
    <row r="3" spans="1:12" ht="12.75">
      <c r="A3" s="106" t="s">
        <v>114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56" t="s">
        <v>17</v>
      </c>
      <c r="B10" s="57" t="s">
        <v>4</v>
      </c>
      <c r="C10" s="58" t="s">
        <v>5</v>
      </c>
      <c r="D10" s="58" t="s">
        <v>6</v>
      </c>
      <c r="E10" s="58" t="s">
        <v>7</v>
      </c>
      <c r="F10" s="58" t="s">
        <v>8</v>
      </c>
      <c r="G10" s="58" t="s">
        <v>9</v>
      </c>
      <c r="H10" s="59" t="s">
        <v>10</v>
      </c>
      <c r="I10" s="11" t="s">
        <v>13</v>
      </c>
      <c r="J10" s="14" t="s">
        <v>12</v>
      </c>
      <c r="K10" s="45"/>
      <c r="L10" s="3"/>
    </row>
    <row r="11" spans="1:12" s="2" customFormat="1" ht="13.5" customHeight="1">
      <c r="A11" s="60"/>
      <c r="B11" s="61">
        <v>0</v>
      </c>
      <c r="C11" s="61">
        <v>1.5</v>
      </c>
      <c r="D11" s="61">
        <v>1.5</v>
      </c>
      <c r="E11" s="61">
        <v>1.5</v>
      </c>
      <c r="F11" s="61">
        <v>1.5</v>
      </c>
      <c r="G11" s="61">
        <v>0.75</v>
      </c>
      <c r="H11" s="62">
        <v>0</v>
      </c>
      <c r="I11" s="16">
        <f>SUM(B11:H11)</f>
        <v>6.75</v>
      </c>
      <c r="J11" s="50">
        <f>I11*52</f>
        <v>351</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142</v>
      </c>
      <c r="B23" s="28"/>
      <c r="C23" s="28"/>
      <c r="D23" s="28"/>
      <c r="E23" s="28"/>
      <c r="F23" s="155"/>
      <c r="G23" s="156"/>
      <c r="H23" s="156"/>
      <c r="I23" s="156"/>
      <c r="J23" s="156"/>
      <c r="K23" s="157"/>
      <c r="L23" s="3"/>
    </row>
    <row r="24" spans="1:12" s="2" customFormat="1" ht="13.5" customHeight="1">
      <c r="A24" s="43" t="s">
        <v>122</v>
      </c>
      <c r="B24" s="52"/>
      <c r="C24" s="28"/>
      <c r="D24" s="28"/>
      <c r="E24" s="28"/>
      <c r="F24" s="155"/>
      <c r="G24" s="156"/>
      <c r="H24" s="156"/>
      <c r="I24" s="156"/>
      <c r="J24" s="156"/>
      <c r="K24" s="157"/>
      <c r="L24" s="3"/>
    </row>
    <row r="25" spans="1:12" s="2" customFormat="1" ht="13.5" customHeight="1">
      <c r="A25" s="43" t="s">
        <v>113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46.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A13" sqref="A13"/>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165</v>
      </c>
      <c r="K1" s="3"/>
      <c r="L1" s="3"/>
    </row>
    <row r="2" spans="1:12" ht="12.75">
      <c r="A2" s="106" t="s">
        <v>35</v>
      </c>
      <c r="B2" s="107"/>
      <c r="C2" s="107"/>
      <c r="D2" s="107"/>
      <c r="E2" s="36" t="s">
        <v>104</v>
      </c>
      <c r="F2" s="42"/>
      <c r="G2" s="42"/>
      <c r="H2" s="42"/>
      <c r="I2" s="42"/>
      <c r="J2" s="42"/>
      <c r="K2" s="42"/>
      <c r="L2" s="3"/>
    </row>
    <row r="3" spans="1:12" ht="12.75">
      <c r="A3" s="106" t="s">
        <v>114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56" t="s">
        <v>17</v>
      </c>
      <c r="B10" s="57" t="s">
        <v>4</v>
      </c>
      <c r="C10" s="58" t="s">
        <v>5</v>
      </c>
      <c r="D10" s="58" t="s">
        <v>6</v>
      </c>
      <c r="E10" s="58" t="s">
        <v>7</v>
      </c>
      <c r="F10" s="58" t="s">
        <v>8</v>
      </c>
      <c r="G10" s="58" t="s">
        <v>9</v>
      </c>
      <c r="H10" s="59" t="s">
        <v>10</v>
      </c>
      <c r="I10" s="11" t="s">
        <v>13</v>
      </c>
      <c r="J10" s="14" t="s">
        <v>12</v>
      </c>
      <c r="K10" s="45"/>
      <c r="L10" s="3"/>
    </row>
    <row r="11" spans="1:12" s="2" customFormat="1" ht="13.5" customHeight="1">
      <c r="A11" s="60"/>
      <c r="B11" s="61">
        <v>0</v>
      </c>
      <c r="C11" s="61">
        <v>1.5</v>
      </c>
      <c r="D11" s="61">
        <v>1.5</v>
      </c>
      <c r="E11" s="61">
        <v>1.5</v>
      </c>
      <c r="F11" s="61">
        <v>1.5</v>
      </c>
      <c r="G11" s="61">
        <v>0.75</v>
      </c>
      <c r="H11" s="62">
        <v>0</v>
      </c>
      <c r="I11" s="16">
        <f>SUM(B11:H11)</f>
        <v>6.75</v>
      </c>
      <c r="J11" s="50">
        <f>I11*52</f>
        <v>351</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142</v>
      </c>
      <c r="B23" s="28"/>
      <c r="C23" s="28"/>
      <c r="D23" s="28"/>
      <c r="E23" s="28"/>
      <c r="F23" s="155"/>
      <c r="G23" s="156"/>
      <c r="H23" s="156"/>
      <c r="I23" s="156"/>
      <c r="J23" s="156"/>
      <c r="K23" s="157"/>
      <c r="L23" s="3"/>
    </row>
    <row r="24" spans="1:12" s="2" customFormat="1" ht="13.5" customHeight="1">
      <c r="A24" s="43" t="s">
        <v>122</v>
      </c>
      <c r="B24" s="52"/>
      <c r="C24" s="28"/>
      <c r="D24" s="28"/>
      <c r="E24" s="28"/>
      <c r="F24" s="155"/>
      <c r="G24" s="156"/>
      <c r="H24" s="156"/>
      <c r="I24" s="156"/>
      <c r="J24" s="156"/>
      <c r="K24" s="157"/>
      <c r="L24" s="3"/>
    </row>
    <row r="25" spans="1:12" s="2" customFormat="1" ht="13.5" customHeight="1">
      <c r="A25" s="43" t="s">
        <v>113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47.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16" sqref="J16"/>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164</v>
      </c>
      <c r="K1" s="3"/>
      <c r="L1" s="3"/>
    </row>
    <row r="2" spans="1:12" ht="12.75">
      <c r="A2" s="106" t="s">
        <v>35</v>
      </c>
      <c r="B2" s="107"/>
      <c r="C2" s="107"/>
      <c r="D2" s="107"/>
      <c r="E2" s="36" t="s">
        <v>105</v>
      </c>
      <c r="F2" s="42"/>
      <c r="G2" s="42"/>
      <c r="H2" s="42"/>
      <c r="I2" s="42"/>
      <c r="J2" s="42"/>
      <c r="K2" s="42"/>
      <c r="L2" s="3"/>
    </row>
    <row r="3" spans="1:12" ht="12.75">
      <c r="A3" s="106" t="s">
        <v>114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56" t="s">
        <v>17</v>
      </c>
      <c r="B10" s="57" t="s">
        <v>4</v>
      </c>
      <c r="C10" s="58" t="s">
        <v>5</v>
      </c>
      <c r="D10" s="58" t="s">
        <v>6</v>
      </c>
      <c r="E10" s="58" t="s">
        <v>7</v>
      </c>
      <c r="F10" s="58" t="s">
        <v>8</v>
      </c>
      <c r="G10" s="58" t="s">
        <v>9</v>
      </c>
      <c r="H10" s="59" t="s">
        <v>10</v>
      </c>
      <c r="I10" s="11" t="s">
        <v>13</v>
      </c>
      <c r="J10" s="14" t="s">
        <v>12</v>
      </c>
      <c r="K10" s="45"/>
      <c r="L10" s="3"/>
    </row>
    <row r="11" spans="1:12" s="2" customFormat="1" ht="13.5" customHeight="1">
      <c r="A11" s="60"/>
      <c r="B11" s="61">
        <v>0</v>
      </c>
      <c r="C11" s="61">
        <v>1.5</v>
      </c>
      <c r="D11" s="61">
        <v>1.5</v>
      </c>
      <c r="E11" s="61">
        <v>1.5</v>
      </c>
      <c r="F11" s="61">
        <v>1.5</v>
      </c>
      <c r="G11" s="61">
        <v>0.75</v>
      </c>
      <c r="H11" s="62">
        <v>0</v>
      </c>
      <c r="I11" s="16">
        <f>SUM(B11:H11)</f>
        <v>6.75</v>
      </c>
      <c r="J11" s="50">
        <f>I11*52</f>
        <v>351</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142</v>
      </c>
      <c r="B23" s="28"/>
      <c r="C23" s="28"/>
      <c r="D23" s="28"/>
      <c r="E23" s="28"/>
      <c r="F23" s="155"/>
      <c r="G23" s="156"/>
      <c r="H23" s="156"/>
      <c r="I23" s="156"/>
      <c r="J23" s="156"/>
      <c r="K23" s="157"/>
      <c r="L23" s="3"/>
    </row>
    <row r="24" spans="1:12" s="2" customFormat="1" ht="13.5" customHeight="1">
      <c r="A24" s="43" t="s">
        <v>122</v>
      </c>
      <c r="B24" s="52"/>
      <c r="C24" s="28"/>
      <c r="D24" s="28"/>
      <c r="E24" s="28"/>
      <c r="F24" s="155"/>
      <c r="G24" s="156"/>
      <c r="H24" s="156"/>
      <c r="I24" s="156"/>
      <c r="J24" s="156"/>
      <c r="K24" s="157"/>
      <c r="L24" s="3"/>
    </row>
    <row r="25" spans="1:12" s="2" customFormat="1" ht="13.5" customHeight="1">
      <c r="A25" s="43" t="s">
        <v>113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48.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A9" sqref="A9"/>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163</v>
      </c>
      <c r="K1" s="3"/>
      <c r="L1" s="3"/>
    </row>
    <row r="2" spans="1:12" ht="12.75">
      <c r="A2" s="106" t="s">
        <v>35</v>
      </c>
      <c r="B2" s="107"/>
      <c r="C2" s="107"/>
      <c r="D2" s="107"/>
      <c r="E2" s="36" t="s">
        <v>106</v>
      </c>
      <c r="F2" s="42"/>
      <c r="G2" s="42"/>
      <c r="H2" s="42"/>
      <c r="I2" s="42"/>
      <c r="J2" s="42"/>
      <c r="K2" s="42"/>
      <c r="L2" s="3"/>
    </row>
    <row r="3" spans="1:12" ht="12.75">
      <c r="A3" s="106" t="s">
        <v>144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56" t="s">
        <v>17</v>
      </c>
      <c r="B10" s="57" t="s">
        <v>4</v>
      </c>
      <c r="C10" s="58" t="s">
        <v>5</v>
      </c>
      <c r="D10" s="58" t="s">
        <v>6</v>
      </c>
      <c r="E10" s="58" t="s">
        <v>7</v>
      </c>
      <c r="F10" s="58" t="s">
        <v>8</v>
      </c>
      <c r="G10" s="58" t="s">
        <v>9</v>
      </c>
      <c r="H10" s="59" t="s">
        <v>10</v>
      </c>
      <c r="I10" s="11" t="s">
        <v>13</v>
      </c>
      <c r="J10" s="14" t="s">
        <v>12</v>
      </c>
      <c r="K10" s="45"/>
      <c r="L10" s="3"/>
    </row>
    <row r="11" spans="1:12" s="2" customFormat="1" ht="13.5" customHeight="1">
      <c r="A11" s="60"/>
      <c r="B11" s="61">
        <v>0</v>
      </c>
      <c r="C11" s="61">
        <v>0</v>
      </c>
      <c r="D11" s="61">
        <v>0</v>
      </c>
      <c r="E11" s="61">
        <v>0.75</v>
      </c>
      <c r="F11" s="61">
        <v>0</v>
      </c>
      <c r="G11" s="61">
        <v>0</v>
      </c>
      <c r="H11" s="62">
        <v>0</v>
      </c>
      <c r="I11" s="16">
        <f>SUM(B11:H11)</f>
        <v>0.75</v>
      </c>
      <c r="J11" s="50">
        <f>I11*52</f>
        <v>39</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143</v>
      </c>
      <c r="B23" s="28"/>
      <c r="C23" s="28"/>
      <c r="D23" s="28"/>
      <c r="E23" s="28"/>
      <c r="F23" s="155"/>
      <c r="G23" s="156"/>
      <c r="H23" s="156"/>
      <c r="I23" s="156"/>
      <c r="J23" s="156"/>
      <c r="K23" s="157"/>
      <c r="L23" s="3"/>
    </row>
    <row r="24" spans="1:12" s="2" customFormat="1" ht="13.5" customHeight="1">
      <c r="A24" s="43" t="s">
        <v>145</v>
      </c>
      <c r="B24" s="52"/>
      <c r="C24" s="28"/>
      <c r="D24" s="28"/>
      <c r="E24" s="28"/>
      <c r="F24" s="155"/>
      <c r="G24" s="156"/>
      <c r="H24" s="156"/>
      <c r="I24" s="156"/>
      <c r="J24" s="156"/>
      <c r="K24" s="157"/>
      <c r="L24" s="3"/>
    </row>
    <row r="25" spans="1:12" s="2" customFormat="1" ht="13.5" customHeight="1">
      <c r="A25" s="43" t="s">
        <v>146</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6.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5.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1" sqref="J1"/>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157</v>
      </c>
      <c r="K1" s="3"/>
      <c r="L1" s="3"/>
    </row>
    <row r="2" spans="1:12" ht="12.75">
      <c r="A2" s="106" t="s">
        <v>35</v>
      </c>
      <c r="B2" s="107"/>
      <c r="C2" s="107"/>
      <c r="D2" s="107"/>
      <c r="E2" s="36" t="s">
        <v>60</v>
      </c>
      <c r="F2" s="42"/>
      <c r="G2" s="42"/>
      <c r="H2" s="42"/>
      <c r="I2" s="42"/>
      <c r="J2" s="42"/>
      <c r="K2" s="42"/>
      <c r="L2" s="3"/>
    </row>
    <row r="3" spans="1:12" ht="12.75">
      <c r="A3" s="106" t="s">
        <v>108</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1</v>
      </c>
      <c r="D11" s="61">
        <v>0</v>
      </c>
      <c r="E11" s="61">
        <v>0</v>
      </c>
      <c r="F11" s="61">
        <v>1</v>
      </c>
      <c r="G11" s="61">
        <v>0</v>
      </c>
      <c r="H11" s="62">
        <v>0</v>
      </c>
      <c r="I11" s="16">
        <f>SUM(B11:H11)</f>
        <v>2</v>
      </c>
      <c r="J11" s="50">
        <f>I11*52</f>
        <v>104</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59</v>
      </c>
      <c r="B23" s="28"/>
      <c r="C23" s="28"/>
      <c r="D23" s="28"/>
      <c r="E23" s="28"/>
      <c r="F23" s="155"/>
      <c r="G23" s="156"/>
      <c r="H23" s="156"/>
      <c r="I23" s="156"/>
      <c r="J23" s="156"/>
      <c r="K23" s="157"/>
      <c r="L23" s="3"/>
    </row>
    <row r="24" spans="1:12" s="2" customFormat="1" ht="13.5" customHeight="1">
      <c r="A24" s="43" t="s">
        <v>62</v>
      </c>
      <c r="B24" s="28"/>
      <c r="C24" s="28"/>
      <c r="D24" s="28"/>
      <c r="E24" s="28"/>
      <c r="F24" s="155"/>
      <c r="G24" s="156"/>
      <c r="H24" s="156"/>
      <c r="I24" s="156"/>
      <c r="J24" s="156"/>
      <c r="K24" s="157"/>
      <c r="L24" s="3"/>
    </row>
    <row r="25" spans="1:12" s="2" customFormat="1" ht="13.5" customHeight="1">
      <c r="A25" s="43" t="s">
        <v>107</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7.25" customHeight="1">
      <c r="A28" s="151" t="s">
        <v>41</v>
      </c>
      <c r="B28" s="152"/>
      <c r="C28" s="152"/>
      <c r="D28" s="152"/>
      <c r="E28" s="152"/>
      <c r="F28" s="155"/>
      <c r="G28" s="156"/>
      <c r="H28" s="156"/>
      <c r="I28" s="156"/>
      <c r="J28" s="156"/>
      <c r="K28" s="157"/>
      <c r="L28" s="3"/>
    </row>
    <row r="29" spans="1:12" s="2" customFormat="1" ht="15.7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6.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A2" sqref="A2:D2"/>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158</v>
      </c>
      <c r="K1" s="3"/>
      <c r="L1" s="3"/>
    </row>
    <row r="2" spans="1:12" ht="12.75">
      <c r="A2" s="106" t="s">
        <v>35</v>
      </c>
      <c r="B2" s="107"/>
      <c r="C2" s="107"/>
      <c r="D2" s="107"/>
      <c r="E2" s="36" t="s">
        <v>64</v>
      </c>
      <c r="F2" s="42"/>
      <c r="G2" s="42"/>
      <c r="H2" s="42"/>
      <c r="I2" s="42"/>
      <c r="J2" s="42"/>
      <c r="K2" s="42"/>
      <c r="L2" s="3"/>
    </row>
    <row r="3" spans="1:12" ht="12.75">
      <c r="A3" s="106" t="s">
        <v>134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0</v>
      </c>
      <c r="D11" s="61">
        <v>2</v>
      </c>
      <c r="E11" s="61">
        <v>0</v>
      </c>
      <c r="F11" s="61">
        <v>2</v>
      </c>
      <c r="G11" s="61">
        <v>0</v>
      </c>
      <c r="H11" s="62">
        <v>0</v>
      </c>
      <c r="I11" s="16">
        <f>SUM(B11:H11)</f>
        <v>4</v>
      </c>
      <c r="J11" s="50">
        <f>I11*52</f>
        <v>208</v>
      </c>
      <c r="K11" s="46"/>
      <c r="L11" s="3"/>
    </row>
    <row r="12" spans="1:12" s="2" customFormat="1" ht="13.5" customHeight="1">
      <c r="A12" s="60"/>
      <c r="B12" s="61">
        <v>0</v>
      </c>
      <c r="C12" s="61">
        <v>0</v>
      </c>
      <c r="D12" s="61">
        <v>2</v>
      </c>
      <c r="E12" s="61">
        <v>0</v>
      </c>
      <c r="F12" s="61">
        <v>2</v>
      </c>
      <c r="G12" s="61">
        <v>0</v>
      </c>
      <c r="H12" s="62">
        <v>0</v>
      </c>
      <c r="I12" s="16">
        <f aca="true" t="shared" si="0" ref="I12:I20">SUM(B12:H12)</f>
        <v>4</v>
      </c>
      <c r="J12" s="50">
        <f aca="true" t="shared" si="1" ref="J12:J20">I12*52</f>
        <v>208</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55</v>
      </c>
      <c r="B23" s="28"/>
      <c r="C23" s="28"/>
      <c r="D23" s="28"/>
      <c r="E23" s="28"/>
      <c r="F23" s="155"/>
      <c r="G23" s="156"/>
      <c r="H23" s="156"/>
      <c r="I23" s="156"/>
      <c r="J23" s="156"/>
      <c r="K23" s="157"/>
      <c r="L23" s="3"/>
    </row>
    <row r="24" spans="1:12" s="2" customFormat="1" ht="13.5" customHeight="1">
      <c r="A24" s="43" t="s">
        <v>65</v>
      </c>
      <c r="B24" s="28"/>
      <c r="C24" s="28"/>
      <c r="D24" s="28"/>
      <c r="E24" s="28"/>
      <c r="F24" s="155"/>
      <c r="G24" s="156"/>
      <c r="H24" s="156"/>
      <c r="I24" s="156"/>
      <c r="J24" s="156"/>
      <c r="K24" s="157"/>
      <c r="L24" s="3"/>
    </row>
    <row r="25" spans="1:12" s="2" customFormat="1" ht="13.5" customHeight="1">
      <c r="A25" s="43" t="s">
        <v>115</v>
      </c>
      <c r="B25" s="28"/>
      <c r="C25" s="28"/>
      <c r="D25" s="28"/>
      <c r="E25" s="28"/>
      <c r="F25" s="155"/>
      <c r="G25" s="156"/>
      <c r="H25" s="156"/>
      <c r="I25" s="156"/>
      <c r="J25" s="156"/>
      <c r="K25" s="157"/>
      <c r="L25" s="3"/>
    </row>
    <row r="26" spans="1:12" s="2" customFormat="1" ht="13.5" customHeight="1">
      <c r="A26" s="43" t="s">
        <v>129</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7.25" customHeight="1">
      <c r="A28" s="151" t="s">
        <v>41</v>
      </c>
      <c r="B28" s="152"/>
      <c r="C28" s="152"/>
      <c r="D28" s="152"/>
      <c r="E28" s="152"/>
      <c r="F28" s="155"/>
      <c r="G28" s="156"/>
      <c r="H28" s="156"/>
      <c r="I28" s="156"/>
      <c r="J28" s="156"/>
      <c r="K28" s="157"/>
      <c r="L28" s="3"/>
    </row>
    <row r="29" spans="1:12" s="2" customFormat="1" ht="15.7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7.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B9" sqref="B9:H9"/>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159</v>
      </c>
      <c r="K1" s="3"/>
      <c r="L1" s="3"/>
    </row>
    <row r="2" spans="1:12" ht="12.75">
      <c r="A2" s="106" t="s">
        <v>35</v>
      </c>
      <c r="B2" s="107"/>
      <c r="C2" s="107"/>
      <c r="D2" s="107"/>
      <c r="E2" s="36" t="s">
        <v>51</v>
      </c>
      <c r="F2" s="42"/>
      <c r="G2" s="42"/>
      <c r="H2" s="42"/>
      <c r="I2" s="42"/>
      <c r="J2" s="42"/>
      <c r="K2" s="42"/>
      <c r="L2" s="3"/>
    </row>
    <row r="3" spans="1:12" ht="12.75">
      <c r="A3" s="106" t="s">
        <v>110</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3</v>
      </c>
      <c r="D11" s="61">
        <v>3</v>
      </c>
      <c r="E11" s="61">
        <v>3</v>
      </c>
      <c r="F11" s="61">
        <v>3</v>
      </c>
      <c r="G11" s="61">
        <v>0</v>
      </c>
      <c r="H11" s="62">
        <v>0</v>
      </c>
      <c r="I11" s="16">
        <f>SUM(B11:H11)</f>
        <v>12</v>
      </c>
      <c r="J11" s="50">
        <f>I11*52</f>
        <v>624</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49</v>
      </c>
      <c r="B23" s="28"/>
      <c r="C23" s="28"/>
      <c r="D23" s="28"/>
      <c r="E23" s="28"/>
      <c r="F23" s="155"/>
      <c r="G23" s="156"/>
      <c r="H23" s="156"/>
      <c r="I23" s="156"/>
      <c r="J23" s="156"/>
      <c r="K23" s="157"/>
      <c r="L23" s="3"/>
    </row>
    <row r="24" spans="1:12" s="2" customFormat="1" ht="13.5" customHeight="1">
      <c r="A24" s="43" t="s">
        <v>50</v>
      </c>
      <c r="B24" s="28"/>
      <c r="C24" s="28"/>
      <c r="D24" s="28"/>
      <c r="E24" s="28"/>
      <c r="F24" s="155"/>
      <c r="G24" s="156"/>
      <c r="H24" s="156"/>
      <c r="I24" s="156"/>
      <c r="J24" s="156"/>
      <c r="K24" s="157"/>
      <c r="L24" s="3"/>
    </row>
    <row r="25" spans="1:12" s="2" customFormat="1" ht="13.5" customHeight="1">
      <c r="A25" s="43" t="s">
        <v>109</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7.2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1" sqref="J1"/>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160</v>
      </c>
      <c r="K1" s="3"/>
      <c r="L1" s="3"/>
    </row>
    <row r="2" spans="1:12" ht="12.75">
      <c r="A2" s="106" t="s">
        <v>35</v>
      </c>
      <c r="B2" s="107"/>
      <c r="C2" s="107"/>
      <c r="D2" s="107"/>
      <c r="E2" s="36" t="s">
        <v>52</v>
      </c>
      <c r="F2" s="42"/>
      <c r="G2" s="42"/>
      <c r="H2" s="42"/>
      <c r="I2" s="42"/>
      <c r="J2" s="42"/>
      <c r="K2" s="42"/>
      <c r="L2" s="3"/>
    </row>
    <row r="3" spans="1:12" ht="12.75">
      <c r="A3" s="106" t="s">
        <v>112</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0.25</v>
      </c>
      <c r="D11" s="61">
        <v>0.25</v>
      </c>
      <c r="E11" s="61">
        <v>0.25</v>
      </c>
      <c r="F11" s="61">
        <v>0.25</v>
      </c>
      <c r="G11" s="61">
        <v>0</v>
      </c>
      <c r="H11" s="62">
        <v>0</v>
      </c>
      <c r="I11" s="16">
        <f>SUM(B11:H11)</f>
        <v>1</v>
      </c>
      <c r="J11" s="50">
        <f>I11*52</f>
        <v>52</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49</v>
      </c>
      <c r="B23" s="28"/>
      <c r="C23" s="28"/>
      <c r="D23" s="28"/>
      <c r="E23" s="28"/>
      <c r="F23" s="155"/>
      <c r="G23" s="156"/>
      <c r="H23" s="156"/>
      <c r="I23" s="156"/>
      <c r="J23" s="156"/>
      <c r="K23" s="157"/>
      <c r="L23" s="3"/>
    </row>
    <row r="24" spans="1:12" s="2" customFormat="1" ht="13.5" customHeight="1">
      <c r="A24" s="43" t="s">
        <v>54</v>
      </c>
      <c r="B24" s="28"/>
      <c r="C24" s="28"/>
      <c r="D24" s="28"/>
      <c r="E24" s="28"/>
      <c r="F24" s="155"/>
      <c r="G24" s="156"/>
      <c r="H24" s="156"/>
      <c r="I24" s="156"/>
      <c r="J24" s="156"/>
      <c r="K24" s="157"/>
      <c r="L24" s="3"/>
    </row>
    <row r="25" spans="1:12" s="2" customFormat="1" ht="13.5" customHeight="1">
      <c r="A25" s="43" t="s">
        <v>111</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7.25" customHeight="1">
      <c r="A28" s="151" t="s">
        <v>41</v>
      </c>
      <c r="B28" s="152"/>
      <c r="C28" s="152"/>
      <c r="D28" s="152"/>
      <c r="E28" s="152"/>
      <c r="F28" s="155"/>
      <c r="G28" s="156"/>
      <c r="H28" s="156"/>
      <c r="I28" s="156"/>
      <c r="J28" s="156"/>
      <c r="K28" s="157"/>
      <c r="L28" s="3"/>
    </row>
    <row r="29" spans="1:12" s="2" customFormat="1" ht="15.7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xl/worksheets/sheet9.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
      <selection activeCell="J1" sqref="J1"/>
    </sheetView>
  </sheetViews>
  <sheetFormatPr defaultColWidth="9.140625" defaultRowHeight="12.75"/>
  <cols>
    <col min="1" max="1" width="37.00390625" style="0" customWidth="1"/>
    <col min="2" max="8" width="8.28125" style="0" customWidth="1"/>
    <col min="9" max="9" width="26.7109375" style="0" customWidth="1"/>
    <col min="10" max="10" width="30.140625" style="0" customWidth="1"/>
    <col min="11" max="11" width="2.8515625" style="0" hidden="1" customWidth="1"/>
  </cols>
  <sheetData>
    <row r="1" spans="1:12" ht="31.5">
      <c r="A1" s="3"/>
      <c r="B1" s="3"/>
      <c r="C1" s="3"/>
      <c r="D1" s="3"/>
      <c r="E1" s="3"/>
      <c r="F1" s="3"/>
      <c r="G1" s="3"/>
      <c r="H1" s="3"/>
      <c r="I1" s="3"/>
      <c r="J1" s="90" t="s">
        <v>161</v>
      </c>
      <c r="K1" s="3"/>
      <c r="L1" s="3"/>
    </row>
    <row r="2" spans="1:12" ht="12.75">
      <c r="A2" s="106" t="s">
        <v>35</v>
      </c>
      <c r="B2" s="107"/>
      <c r="C2" s="107"/>
      <c r="D2" s="107"/>
      <c r="E2" s="36" t="s">
        <v>53</v>
      </c>
      <c r="F2" s="42"/>
      <c r="G2" s="42"/>
      <c r="H2" s="42"/>
      <c r="I2" s="42"/>
      <c r="J2" s="42"/>
      <c r="K2" s="42"/>
      <c r="L2" s="3"/>
    </row>
    <row r="3" spans="1:12" ht="12.75">
      <c r="A3" s="106" t="s">
        <v>114</v>
      </c>
      <c r="B3" s="106"/>
      <c r="C3" s="106"/>
      <c r="D3" s="106"/>
      <c r="E3" s="106"/>
      <c r="F3" s="106"/>
      <c r="G3" s="106"/>
      <c r="H3" s="106"/>
      <c r="I3" s="106"/>
      <c r="J3" s="107"/>
      <c r="K3" s="107"/>
      <c r="L3" s="3"/>
    </row>
    <row r="4" spans="1:12" ht="12.75">
      <c r="A4" s="106" t="s">
        <v>41</v>
      </c>
      <c r="B4" s="106"/>
      <c r="C4" s="106"/>
      <c r="D4" s="106"/>
      <c r="E4" s="106"/>
      <c r="F4" s="106"/>
      <c r="G4" s="106"/>
      <c r="H4" s="106"/>
      <c r="I4" s="106"/>
      <c r="J4" s="106"/>
      <c r="K4" s="42"/>
      <c r="L4" s="3"/>
    </row>
    <row r="5" spans="1:12" ht="12.75">
      <c r="A5" s="4" t="s">
        <v>44</v>
      </c>
      <c r="B5" s="4"/>
      <c r="C5" s="4"/>
      <c r="D5" s="4"/>
      <c r="E5" s="4"/>
      <c r="F5" s="4"/>
      <c r="G5" s="4"/>
      <c r="H5" s="4"/>
      <c r="I5" s="4"/>
      <c r="J5" s="4"/>
      <c r="K5" s="42"/>
      <c r="L5" s="3"/>
    </row>
    <row r="6" spans="1:12" ht="12.75">
      <c r="A6" s="4"/>
      <c r="B6" s="4"/>
      <c r="C6" s="4"/>
      <c r="D6" s="4"/>
      <c r="E6" s="4"/>
      <c r="F6" s="4"/>
      <c r="G6" s="4"/>
      <c r="H6" s="4"/>
      <c r="I6" s="4"/>
      <c r="J6" s="4"/>
      <c r="K6" s="42"/>
      <c r="L6" s="3"/>
    </row>
    <row r="7" spans="1:12" s="54" customFormat="1" ht="12.75">
      <c r="A7" s="55" t="s">
        <v>2</v>
      </c>
      <c r="B7" s="53"/>
      <c r="C7" s="55"/>
      <c r="D7" s="53"/>
      <c r="E7" s="53"/>
      <c r="F7" s="53"/>
      <c r="G7" s="53"/>
      <c r="H7" s="53"/>
      <c r="I7" s="53"/>
      <c r="J7" s="53"/>
      <c r="K7" s="53"/>
      <c r="L7" s="53"/>
    </row>
    <row r="8" spans="1:12" ht="13.5" thickBot="1">
      <c r="A8" s="3"/>
      <c r="B8" s="3"/>
      <c r="C8" s="3"/>
      <c r="D8" s="3"/>
      <c r="E8" s="3"/>
      <c r="F8" s="3"/>
      <c r="G8" s="3"/>
      <c r="H8" s="3"/>
      <c r="I8" s="3"/>
      <c r="J8" s="3"/>
      <c r="K8" s="3"/>
      <c r="L8" s="3"/>
    </row>
    <row r="9" spans="1:12" s="1" customFormat="1" ht="14.25" customHeight="1">
      <c r="A9" s="5" t="s">
        <v>3</v>
      </c>
      <c r="B9" s="118" t="s">
        <v>11</v>
      </c>
      <c r="C9" s="166"/>
      <c r="D9" s="166"/>
      <c r="E9" s="166"/>
      <c r="F9" s="166"/>
      <c r="G9" s="166"/>
      <c r="H9" s="167"/>
      <c r="I9" s="6" t="s">
        <v>12</v>
      </c>
      <c r="J9" s="49" t="s">
        <v>25</v>
      </c>
      <c r="K9" s="44"/>
      <c r="L9" s="3"/>
    </row>
    <row r="10" spans="1:12" s="1" customFormat="1" ht="14.25" customHeight="1">
      <c r="A10" s="10" t="s">
        <v>17</v>
      </c>
      <c r="B10" s="11" t="s">
        <v>4</v>
      </c>
      <c r="C10" s="12" t="s">
        <v>5</v>
      </c>
      <c r="D10" s="12" t="s">
        <v>6</v>
      </c>
      <c r="E10" s="12" t="s">
        <v>7</v>
      </c>
      <c r="F10" s="12" t="s">
        <v>8</v>
      </c>
      <c r="G10" s="12" t="s">
        <v>9</v>
      </c>
      <c r="H10" s="13" t="s">
        <v>10</v>
      </c>
      <c r="I10" s="11" t="s">
        <v>13</v>
      </c>
      <c r="J10" s="14" t="s">
        <v>12</v>
      </c>
      <c r="K10" s="45"/>
      <c r="L10" s="3"/>
    </row>
    <row r="11" spans="1:12" s="2" customFormat="1" ht="13.5" customHeight="1">
      <c r="A11" s="60"/>
      <c r="B11" s="61">
        <v>0</v>
      </c>
      <c r="C11" s="61">
        <v>0</v>
      </c>
      <c r="D11" s="61">
        <v>1.5</v>
      </c>
      <c r="E11" s="61">
        <v>0</v>
      </c>
      <c r="F11" s="61">
        <v>1.5</v>
      </c>
      <c r="G11" s="61">
        <v>0</v>
      </c>
      <c r="H11" s="62">
        <v>0</v>
      </c>
      <c r="I11" s="16">
        <f>SUM(B11:H11)</f>
        <v>3</v>
      </c>
      <c r="J11" s="50">
        <f>I11*52</f>
        <v>156</v>
      </c>
      <c r="K11" s="46"/>
      <c r="L11" s="3"/>
    </row>
    <row r="12" spans="1:12" s="2" customFormat="1" ht="13.5" customHeight="1">
      <c r="A12" s="60"/>
      <c r="B12" s="61"/>
      <c r="C12" s="61"/>
      <c r="D12" s="61"/>
      <c r="E12" s="61"/>
      <c r="F12" s="61"/>
      <c r="G12" s="61"/>
      <c r="H12" s="62"/>
      <c r="I12" s="16">
        <f aca="true" t="shared" si="0" ref="I12:I20">SUM(B12:H12)</f>
        <v>0</v>
      </c>
      <c r="J12" s="50">
        <f aca="true" t="shared" si="1" ref="J12:J20">I12*52</f>
        <v>0</v>
      </c>
      <c r="K12" s="47"/>
      <c r="L12" s="3"/>
    </row>
    <row r="13" spans="1:12" s="2" customFormat="1" ht="13.5" customHeight="1">
      <c r="A13" s="60"/>
      <c r="B13" s="61"/>
      <c r="C13" s="61"/>
      <c r="D13" s="61"/>
      <c r="E13" s="61"/>
      <c r="F13" s="61"/>
      <c r="G13" s="61"/>
      <c r="H13" s="62"/>
      <c r="I13" s="16">
        <f t="shared" si="0"/>
        <v>0</v>
      </c>
      <c r="J13" s="50">
        <f t="shared" si="1"/>
        <v>0</v>
      </c>
      <c r="K13" s="47"/>
      <c r="L13" s="3"/>
    </row>
    <row r="14" spans="1:12" s="2" customFormat="1" ht="13.5" customHeight="1">
      <c r="A14" s="60"/>
      <c r="B14" s="61"/>
      <c r="C14" s="61"/>
      <c r="D14" s="61"/>
      <c r="E14" s="61"/>
      <c r="F14" s="61"/>
      <c r="G14" s="61"/>
      <c r="H14" s="62"/>
      <c r="I14" s="16">
        <f t="shared" si="0"/>
        <v>0</v>
      </c>
      <c r="J14" s="50">
        <f t="shared" si="1"/>
        <v>0</v>
      </c>
      <c r="K14" s="47"/>
      <c r="L14" s="3"/>
    </row>
    <row r="15" spans="1:12" s="2" customFormat="1" ht="13.5" customHeight="1">
      <c r="A15" s="60"/>
      <c r="B15" s="61"/>
      <c r="C15" s="61"/>
      <c r="D15" s="61"/>
      <c r="E15" s="61"/>
      <c r="F15" s="61"/>
      <c r="G15" s="61"/>
      <c r="H15" s="62"/>
      <c r="I15" s="16">
        <f t="shared" si="0"/>
        <v>0</v>
      </c>
      <c r="J15" s="50">
        <f t="shared" si="1"/>
        <v>0</v>
      </c>
      <c r="K15" s="47"/>
      <c r="L15" s="3"/>
    </row>
    <row r="16" spans="1:12" s="2" customFormat="1" ht="13.5" customHeight="1">
      <c r="A16" s="60"/>
      <c r="B16" s="61"/>
      <c r="C16" s="61"/>
      <c r="D16" s="61"/>
      <c r="E16" s="61"/>
      <c r="F16" s="61"/>
      <c r="G16" s="61"/>
      <c r="H16" s="62"/>
      <c r="I16" s="16">
        <f t="shared" si="0"/>
        <v>0</v>
      </c>
      <c r="J16" s="50">
        <f t="shared" si="1"/>
        <v>0</v>
      </c>
      <c r="K16" s="47"/>
      <c r="L16" s="3"/>
    </row>
    <row r="17" spans="1:12" s="2" customFormat="1" ht="13.5" customHeight="1">
      <c r="A17" s="60"/>
      <c r="B17" s="61"/>
      <c r="C17" s="61"/>
      <c r="D17" s="61"/>
      <c r="E17" s="61"/>
      <c r="F17" s="61"/>
      <c r="G17" s="61"/>
      <c r="H17" s="62"/>
      <c r="I17" s="16">
        <f t="shared" si="0"/>
        <v>0</v>
      </c>
      <c r="J17" s="50">
        <f t="shared" si="1"/>
        <v>0</v>
      </c>
      <c r="K17" s="47"/>
      <c r="L17" s="3"/>
    </row>
    <row r="18" spans="1:12" s="2" customFormat="1" ht="13.5" customHeight="1">
      <c r="A18" s="60"/>
      <c r="B18" s="61"/>
      <c r="C18" s="61"/>
      <c r="D18" s="61"/>
      <c r="E18" s="61"/>
      <c r="F18" s="61"/>
      <c r="G18" s="61"/>
      <c r="H18" s="62"/>
      <c r="I18" s="16">
        <f t="shared" si="0"/>
        <v>0</v>
      </c>
      <c r="J18" s="50">
        <f t="shared" si="1"/>
        <v>0</v>
      </c>
      <c r="K18" s="47"/>
      <c r="L18" s="3"/>
    </row>
    <row r="19" spans="1:12" s="2" customFormat="1" ht="12.75" customHeight="1">
      <c r="A19" s="60"/>
      <c r="B19" s="61"/>
      <c r="C19" s="61"/>
      <c r="D19" s="61"/>
      <c r="E19" s="61"/>
      <c r="F19" s="61"/>
      <c r="G19" s="61"/>
      <c r="H19" s="62"/>
      <c r="I19" s="16">
        <f t="shared" si="0"/>
        <v>0</v>
      </c>
      <c r="J19" s="50">
        <f t="shared" si="1"/>
        <v>0</v>
      </c>
      <c r="K19" s="47"/>
      <c r="L19" s="3"/>
    </row>
    <row r="20" spans="1:12" s="2" customFormat="1" ht="13.5" customHeight="1" thickBot="1">
      <c r="A20" s="63"/>
      <c r="B20" s="64"/>
      <c r="C20" s="64"/>
      <c r="D20" s="64"/>
      <c r="E20" s="64"/>
      <c r="F20" s="64"/>
      <c r="G20" s="64"/>
      <c r="H20" s="65"/>
      <c r="I20" s="21">
        <f t="shared" si="0"/>
        <v>0</v>
      </c>
      <c r="J20" s="51">
        <f t="shared" si="1"/>
        <v>0</v>
      </c>
      <c r="K20" s="48"/>
      <c r="L20" s="3"/>
    </row>
    <row r="21" spans="1:12" s="2" customFormat="1" ht="18">
      <c r="A21" s="24" t="s">
        <v>15</v>
      </c>
      <c r="B21" s="26"/>
      <c r="C21" s="26"/>
      <c r="D21" s="26"/>
      <c r="E21" s="26"/>
      <c r="F21" s="168" t="s">
        <v>15</v>
      </c>
      <c r="G21" s="169"/>
      <c r="H21" s="169"/>
      <c r="I21" s="169"/>
      <c r="J21" s="169"/>
      <c r="K21" s="170"/>
      <c r="L21" s="3"/>
    </row>
    <row r="22" spans="1:12" s="2" customFormat="1" ht="13.5" customHeight="1">
      <c r="A22" s="43" t="s">
        <v>42</v>
      </c>
      <c r="B22" s="28"/>
      <c r="C22" s="28"/>
      <c r="D22" s="28"/>
      <c r="E22" s="28"/>
      <c r="F22" s="163"/>
      <c r="G22" s="164"/>
      <c r="H22" s="164"/>
      <c r="I22" s="164"/>
      <c r="J22" s="164"/>
      <c r="K22" s="165"/>
      <c r="L22" s="3"/>
    </row>
    <row r="23" spans="1:12" s="2" customFormat="1" ht="13.5" customHeight="1">
      <c r="A23" s="43" t="s">
        <v>55</v>
      </c>
      <c r="B23" s="28"/>
      <c r="C23" s="28"/>
      <c r="D23" s="28"/>
      <c r="E23" s="28"/>
      <c r="F23" s="155"/>
      <c r="G23" s="156"/>
      <c r="H23" s="156"/>
      <c r="I23" s="156"/>
      <c r="J23" s="156"/>
      <c r="K23" s="157"/>
      <c r="L23" s="3"/>
    </row>
    <row r="24" spans="1:12" s="2" customFormat="1" ht="13.5" customHeight="1">
      <c r="A24" s="43" t="s">
        <v>56</v>
      </c>
      <c r="B24" s="28"/>
      <c r="C24" s="28"/>
      <c r="D24" s="28"/>
      <c r="E24" s="28"/>
      <c r="F24" s="155"/>
      <c r="G24" s="156"/>
      <c r="H24" s="156"/>
      <c r="I24" s="156"/>
      <c r="J24" s="156"/>
      <c r="K24" s="157"/>
      <c r="L24" s="3"/>
    </row>
    <row r="25" spans="1:12" s="2" customFormat="1" ht="13.5" customHeight="1">
      <c r="A25" s="43" t="s">
        <v>113</v>
      </c>
      <c r="B25" s="28"/>
      <c r="C25" s="28"/>
      <c r="D25" s="28"/>
      <c r="E25" s="28"/>
      <c r="F25" s="155"/>
      <c r="G25" s="156"/>
      <c r="H25" s="156"/>
      <c r="I25" s="156"/>
      <c r="J25" s="156"/>
      <c r="K25" s="157"/>
      <c r="L25" s="3"/>
    </row>
    <row r="26" spans="1:12" s="2" customFormat="1" ht="13.5" customHeight="1">
      <c r="A26" s="43" t="s">
        <v>43</v>
      </c>
      <c r="B26" s="28"/>
      <c r="C26" s="28"/>
      <c r="D26" s="28"/>
      <c r="E26" s="28"/>
      <c r="F26" s="160"/>
      <c r="G26" s="161"/>
      <c r="H26" s="161"/>
      <c r="I26" s="161"/>
      <c r="J26" s="161"/>
      <c r="K26" s="162"/>
      <c r="L26" s="3"/>
    </row>
    <row r="27" spans="1:12" s="2" customFormat="1" ht="13.5" customHeight="1">
      <c r="A27" s="15"/>
      <c r="B27" s="28"/>
      <c r="C27" s="28"/>
      <c r="D27" s="28"/>
      <c r="E27" s="28"/>
      <c r="F27" s="163"/>
      <c r="G27" s="164"/>
      <c r="H27" s="164"/>
      <c r="I27" s="164"/>
      <c r="J27" s="164"/>
      <c r="K27" s="165"/>
      <c r="L27" s="3"/>
    </row>
    <row r="28" spans="1:12" s="2" customFormat="1" ht="17.25" customHeight="1">
      <c r="A28" s="151" t="s">
        <v>41</v>
      </c>
      <c r="B28" s="152"/>
      <c r="C28" s="152"/>
      <c r="D28" s="152"/>
      <c r="E28" s="152"/>
      <c r="F28" s="155"/>
      <c r="G28" s="156"/>
      <c r="H28" s="156"/>
      <c r="I28" s="156"/>
      <c r="J28" s="156"/>
      <c r="K28" s="157"/>
      <c r="L28" s="3"/>
    </row>
    <row r="29" spans="1:12" s="2" customFormat="1" ht="17.25" customHeight="1">
      <c r="A29" s="153"/>
      <c r="B29" s="154"/>
      <c r="C29" s="154"/>
      <c r="D29" s="154"/>
      <c r="E29" s="154"/>
      <c r="F29" s="155"/>
      <c r="G29" s="156"/>
      <c r="H29" s="156"/>
      <c r="I29" s="156"/>
      <c r="J29" s="156"/>
      <c r="K29" s="157"/>
      <c r="L29" s="3"/>
    </row>
    <row r="30" spans="1:12" s="2" customFormat="1" ht="13.5" customHeight="1">
      <c r="A30" s="158" t="s">
        <v>44</v>
      </c>
      <c r="B30" s="159"/>
      <c r="C30" s="159"/>
      <c r="D30" s="159"/>
      <c r="E30" s="159"/>
      <c r="F30" s="155"/>
      <c r="G30" s="156"/>
      <c r="H30" s="156"/>
      <c r="I30" s="156"/>
      <c r="J30" s="156"/>
      <c r="K30" s="157"/>
      <c r="L30" s="3"/>
    </row>
    <row r="31" spans="1:12" s="2" customFormat="1" ht="13.5" customHeight="1">
      <c r="A31" s="15"/>
      <c r="B31" s="28"/>
      <c r="C31" s="28"/>
      <c r="D31" s="28"/>
      <c r="E31" s="28"/>
      <c r="F31" s="160"/>
      <c r="G31" s="161"/>
      <c r="H31" s="161"/>
      <c r="I31" s="161"/>
      <c r="J31" s="161"/>
      <c r="K31" s="162"/>
      <c r="L31" s="3"/>
    </row>
    <row r="32" spans="1:12" s="2" customFormat="1" ht="13.5" customHeight="1">
      <c r="A32" s="15"/>
      <c r="B32" s="28"/>
      <c r="C32" s="28"/>
      <c r="D32" s="28"/>
      <c r="E32" s="28"/>
      <c r="F32" s="145"/>
      <c r="G32" s="146"/>
      <c r="H32" s="146"/>
      <c r="I32" s="146"/>
      <c r="J32" s="146"/>
      <c r="K32" s="147"/>
      <c r="L32" s="3"/>
    </row>
    <row r="33" spans="1:12" s="2" customFormat="1" ht="13.5" customHeight="1" thickBot="1">
      <c r="A33" s="32"/>
      <c r="B33" s="33"/>
      <c r="C33" s="33"/>
      <c r="D33" s="33"/>
      <c r="E33" s="33"/>
      <c r="F33" s="148"/>
      <c r="G33" s="149"/>
      <c r="H33" s="149"/>
      <c r="I33" s="149"/>
      <c r="J33" s="149"/>
      <c r="K33" s="150"/>
      <c r="L33" s="3"/>
    </row>
    <row r="34" spans="1:12" ht="12.75">
      <c r="A34" s="3"/>
      <c r="B34" s="3"/>
      <c r="C34" s="3"/>
      <c r="D34" s="3"/>
      <c r="E34" s="3"/>
      <c r="F34" s="35"/>
      <c r="G34" s="3"/>
      <c r="H34" s="3"/>
      <c r="I34" s="3"/>
      <c r="J34" s="3"/>
      <c r="K34" s="3"/>
      <c r="L34" s="3"/>
    </row>
    <row r="35" spans="1:12" ht="12.75">
      <c r="A35" s="3" t="s">
        <v>16</v>
      </c>
      <c r="B35" s="3"/>
      <c r="C35" s="3"/>
      <c r="D35" s="3"/>
      <c r="E35" s="3"/>
      <c r="F35" s="3"/>
      <c r="G35" s="3"/>
      <c r="H35" s="3"/>
      <c r="I35" s="3"/>
      <c r="J35" s="3"/>
      <c r="K35" s="3"/>
      <c r="L35" s="3"/>
    </row>
    <row r="36" spans="1:12" ht="12.75">
      <c r="A36" s="3" t="s">
        <v>36</v>
      </c>
      <c r="B36" s="3"/>
      <c r="C36" s="3"/>
      <c r="D36" s="3"/>
      <c r="E36" s="3"/>
      <c r="F36" s="3"/>
      <c r="G36" s="3"/>
      <c r="H36" s="3"/>
      <c r="I36" s="3"/>
      <c r="J36" s="3"/>
      <c r="K36" s="3"/>
      <c r="L36" s="3"/>
    </row>
    <row r="37" spans="1:12" ht="12.75">
      <c r="A37" s="3" t="s">
        <v>37</v>
      </c>
      <c r="B37" s="3"/>
      <c r="C37" s="3"/>
      <c r="D37" s="3"/>
      <c r="E37" s="3"/>
      <c r="F37" s="3"/>
      <c r="G37" s="3"/>
      <c r="H37" s="3"/>
      <c r="I37" s="3"/>
      <c r="J37" s="3"/>
      <c r="K37" s="3"/>
      <c r="L37" s="3"/>
    </row>
    <row r="38" spans="1:12" ht="67.5" customHeight="1">
      <c r="A38" s="132" t="s">
        <v>40</v>
      </c>
      <c r="B38" s="133"/>
      <c r="C38" s="133"/>
      <c r="D38" s="133"/>
      <c r="E38" s="133"/>
      <c r="F38" s="133"/>
      <c r="G38" s="133"/>
      <c r="H38" s="133"/>
      <c r="I38" s="133"/>
      <c r="J38" s="133"/>
      <c r="K38" s="133"/>
      <c r="L38" s="3"/>
    </row>
  </sheetData>
  <sheetProtection sheet="1"/>
  <mergeCells count="21">
    <mergeCell ref="A2:D2"/>
    <mergeCell ref="A3:H3"/>
    <mergeCell ref="I3:K3"/>
    <mergeCell ref="A4:J4"/>
    <mergeCell ref="B9:H9"/>
    <mergeCell ref="F21:K21"/>
    <mergeCell ref="F22:K22"/>
    <mergeCell ref="F23:K23"/>
    <mergeCell ref="F24:K24"/>
    <mergeCell ref="F25:K25"/>
    <mergeCell ref="F26:K26"/>
    <mergeCell ref="F27:K27"/>
    <mergeCell ref="F32:K32"/>
    <mergeCell ref="F33:K33"/>
    <mergeCell ref="A38:K38"/>
    <mergeCell ref="A28:E29"/>
    <mergeCell ref="F28:K28"/>
    <mergeCell ref="F29:K29"/>
    <mergeCell ref="A30:E30"/>
    <mergeCell ref="F30:K30"/>
    <mergeCell ref="F31:K31"/>
  </mergeCells>
  <printOptions/>
  <pageMargins left="0.25" right="0.25" top="0.25" bottom="0.25" header="0.25" footer="0.25"/>
  <pageSetup fitToHeight="1" fitToWidth="1" horizontalDpi="1200" verticalDpi="12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Los Angeles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Maldonado</dc:creator>
  <cp:keywords/>
  <dc:description/>
  <cp:lastModifiedBy>ERFONG</cp:lastModifiedBy>
  <cp:lastPrinted>2009-12-17T22:50:10Z</cp:lastPrinted>
  <dcterms:created xsi:type="dcterms:W3CDTF">2000-02-29T17:54:58Z</dcterms:created>
  <dcterms:modified xsi:type="dcterms:W3CDTF">2009-12-17T22:53:26Z</dcterms:modified>
  <cp:category/>
  <cp:version/>
  <cp:contentType/>
  <cp:contentStatus/>
</cp:coreProperties>
</file>